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72.26.150.130\Public2\情報系　専用フォルダー\51_上下水道課\03_下水道\003 地方公営企業関係\006 経営比較分析表\分析表作成\R05\提出\"/>
    </mc:Choice>
  </mc:AlternateContent>
  <xr:revisionPtr revIDLastSave="0" documentId="13_ncr:1_{DA14E7DD-A65B-4FAB-9567-0B956C4BDF73}" xr6:coauthVersionLast="36" xr6:coauthVersionMax="36" xr10:uidLastSave="{00000000-0000-0000-0000-000000000000}"/>
  <workbookProtection workbookAlgorithmName="SHA-512" workbookHashValue="/FcYMxXsNrolmtD7RE+gwyfZu5rted84Cirj8YXjATb+dFDhebxJiwlQIhql2BhE2gOsAguh/sQELboGYaI3rA==" workbookSaltValue="qKnGnOSGwbHOCBwLBb4Rxg=="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AD10" i="4"/>
  <c r="P10" i="4"/>
  <c r="I10" i="4"/>
  <c r="AT8" i="4"/>
  <c r="W8" i="4"/>
  <c r="I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<sst xmlns="http://schemas.openxmlformats.org/spreadsheetml/2006/main" count="289" uniqueCount="117">
  <si>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</si>
  <si>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</si>
  <si>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</si>
  <si>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</si>
  <si>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</si>
  <si>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</si>
  <si>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</si>
  <si>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</si>
  <si>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</si>
  <si>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</si>
  <si>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</si>
  <si>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</si>
  <si>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</si>
  <si>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</si>
  <si>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</si>
  <si>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</si>
  <si>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</si>
  <si>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</si>
  <si>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</si>
  <si>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</si>
  <si>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</si>
  <si>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</si>
  <si>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</si>
  <si>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</si>
  <si>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</si>
  <si>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</si>
  <si>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</si>
  <si>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</si>
  <si>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</si>
  <si>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</si>
  <si>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</si>
  <si>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</si>
  <si>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</si>
  <si>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</si>
  <si>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</si>
  <si>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</si>
  <si>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</si>
  <si>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</si>
  <si>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</si>
  <si>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</si>
  <si>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</si>
  <si>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</si>
  <si>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</si>
  <si>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</si>
  <si>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</si>
  <si>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</si>
  <si>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</si>
  <si>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</si>
  <si>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</si>
  <si>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</si>
  <si>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</si>
  <si>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</si>
  <si>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</si>
  <si>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</si>
  <si>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</si>
  <si>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</si>
  <si>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</si>
  <si>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</si>
  <si>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</si>
  <si>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</si>
  <si>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</si>
  <si>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</si>
  <si>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</si>
  <si>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</si>
  <si>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</si>
  <si>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</si>
  <si>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</si>
  <si>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</si>
  <si>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</si>
  <si>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</si>
  <si>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</si>
  <si>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</si>
  <si>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</si>
  <si>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</si>
  <si>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</si>
  <si>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</si>
  <si>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</si>
  <si>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</si>
  <si>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</si>
  <si>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</si>
  <si>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</si>
  <si>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</si>
  <si>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</si>
  <si>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</si>
  <si>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</si>
  <si>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</si>
  <si>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</si>
  <si>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</si>
  <si>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</si>
  <si>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</si>
  <si>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</si>
  <si>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</si>
  <si>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</si>
  <si>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</si>
  <si>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</si>
  <si>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</si>
  <si>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</si>
  <si>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</si>
  <si>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</si>
  <si>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</si>
  <si>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</si>
  <si>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</si>
  <si>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</si>
  <si>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</si>
  <si>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</si>
  <si>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</si>
  <si>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</si>
  <si>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</si>
  <si>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</si>
  <si>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</si>
  <si>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</si>
  <si>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</si>
  <si>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</si>
  <si>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</si>
  <si>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前年度比3.69Ｐ増。類似団体平均と比較し現状低いが、増加傾向が見込まれる。町管理型浄化槽として寄附移管された合併処理浄化槽については設置年度や設置状況が様々な場合があるが、町で定める法定耐用年数（28年）を経過する浄化槽については、適正管理を行った上で入れ替えを検討する必要がある。</t>
    <rPh sb="14" eb="18">
      <t>ゼンネンドヒ</t>
    </rPh>
    <rPh sb="23" eb="24">
      <t>ゾウ</t>
    </rPh>
    <rPh sb="32" eb="34">
      <t>ヒカク</t>
    </rPh>
    <rPh sb="35" eb="37">
      <t>ゲンジョウ</t>
    </rPh>
    <rPh sb="41" eb="43">
      <t>ゾウカ</t>
    </rPh>
    <rPh sb="43" eb="45">
      <t>ケイコウ</t>
    </rPh>
    <rPh sb="46" eb="48">
      <t>ミコ</t>
    </rPh>
    <rPh sb="101" eb="102">
      <t>マチ</t>
    </rPh>
    <rPh sb="103" eb="104">
      <t>サダ</t>
    </rPh>
    <rPh sb="106" eb="108">
      <t>ホウテイ</t>
    </rPh>
    <rPh sb="108" eb="110">
      <t>タイヨウ</t>
    </rPh>
    <rPh sb="110" eb="112">
      <t>ネンスウ</t>
    </rPh>
    <rPh sb="115" eb="116">
      <t>ネン</t>
    </rPh>
    <rPh sb="118" eb="120">
      <t>ケイカ</t>
    </rPh>
    <rPh sb="122" eb="125">
      <t>ジョウカソウ</t>
    </rPh>
    <rPh sb="139" eb="140">
      <t>ウエ</t>
    </rPh>
    <rPh sb="141" eb="142">
      <t>イ</t>
    </rPh>
    <rPh sb="143" eb="144">
      <t>カ</t>
    </rPh>
    <rPh sb="146" eb="148">
      <t>ケントウ</t>
    </rPh>
    <rPh sb="150" eb="152">
      <t>ヒツヨウ</t>
    </rPh>
    <phoneticPr fontId="4"/>
  </si>
  <si>
    <r>
      <t>　</t>
    </r>
    <r>
      <rPr>
        <sz val="11"/>
        <rFont val="ＭＳ ゴシック"/>
        <family val="3"/>
        <charset val="128"/>
      </rPr>
      <t>累積欠損比率、経費回収率から見ても、</t>
    </r>
    <r>
      <rPr>
        <sz val="11"/>
        <color theme="1"/>
        <rFont val="ＭＳ ゴシック"/>
        <family val="3"/>
        <charset val="128"/>
      </rPr>
      <t>使用料収入で経費を賄うことが出来ておらず、他会計からの繰入に依存している状況である。施設更新の優先度の把握や適切な維持管理、将来投資経費を踏まえた適正な使用料設定による財源確保等に取り組み、住民生活に必要不可欠なサービスを持続的に提供していく必要がある。</t>
    </r>
    <rPh sb="1" eb="3">
      <t>ルイセキ</t>
    </rPh>
    <rPh sb="3" eb="5">
      <t>ケッソン</t>
    </rPh>
    <rPh sb="5" eb="7">
      <t>ヒリツ</t>
    </rPh>
    <rPh sb="8" eb="10">
      <t>ケイヒ</t>
    </rPh>
    <rPh sb="10" eb="12">
      <t>カイシュウ</t>
    </rPh>
    <rPh sb="12" eb="13">
      <t>リツ</t>
    </rPh>
    <rPh sb="15" eb="16">
      <t>ミ</t>
    </rPh>
    <rPh sb="28" eb="29">
      <t>マカナ</t>
    </rPh>
    <rPh sb="33" eb="35">
      <t>デキ</t>
    </rPh>
    <rPh sb="40" eb="41">
      <t>タ</t>
    </rPh>
    <rPh sb="41" eb="43">
      <t>カイケイ</t>
    </rPh>
    <rPh sb="95" eb="97">
      <t>シヨウ</t>
    </rPh>
    <rPh sb="98" eb="100">
      <t>セッテイ</t>
    </rPh>
    <phoneticPr fontId="4"/>
  </si>
  <si>
    <r>
      <rPr>
        <sz val="10"/>
        <color theme="1"/>
        <rFont val="ＭＳ ゴシック"/>
        <family val="3"/>
        <charset val="128"/>
      </rPr>
      <t>①経常収支比率
　前年度比3.18Ｐ増。100％を若干下回っている。赤字収支であるため、経営改善に向けた取組が必要である。
②累積欠損金比率
　前年度比16.24Ｐ増。使用料収入に対して維持管理費が増加していることが主な原因である。適正料金の見直し等、経営改善に向けた取組が必要である。</t>
    </r>
    <r>
      <rPr>
        <sz val="10"/>
        <color rgb="FFFF0000"/>
        <rFont val="ＭＳ ゴシック"/>
        <family val="3"/>
        <charset val="128"/>
      </rPr>
      <t xml:space="preserve">
</t>
    </r>
    <r>
      <rPr>
        <sz val="10"/>
        <color theme="1"/>
        <rFont val="ＭＳ ゴシック"/>
        <family val="3"/>
        <charset val="128"/>
      </rPr>
      <t>③流動比率
　前年度比12.03Ｐ減。流動資産に使用料収入を加えると流動負債を上回るが、現状維持管理費削減が困難であるため他会計繰入金に依存している状況である。経営改善に向けた取組が必要である。</t>
    </r>
    <r>
      <rPr>
        <sz val="10"/>
        <color rgb="FFFF0000"/>
        <rFont val="ＭＳ ゴシック"/>
        <family val="3"/>
        <charset val="128"/>
      </rPr>
      <t xml:space="preserve">
</t>
    </r>
    <r>
      <rPr>
        <sz val="10"/>
        <color theme="1"/>
        <rFont val="ＭＳ ゴシック"/>
        <family val="3"/>
        <charset val="128"/>
      </rPr>
      <t>④企業債残高対事業規模比率
　前年度比45.27Ｐ増。依然類似団体の平均値を下回っているため、今後の更新需要を考慮し、使用料水準等が適正か否か確認する必要がある。</t>
    </r>
    <r>
      <rPr>
        <sz val="10"/>
        <color rgb="FFFF0000"/>
        <rFont val="ＭＳ ゴシック"/>
        <family val="3"/>
        <charset val="128"/>
      </rPr>
      <t xml:space="preserve">
</t>
    </r>
    <r>
      <rPr>
        <sz val="10"/>
        <color theme="1"/>
        <rFont val="ＭＳ ゴシック"/>
        <family val="3"/>
        <charset val="128"/>
      </rPr>
      <t>⑤経費回収率
　前年度比2.95Ｐ増。類似団体を若干上回っているが、使用料収入で1/2も賄えていないため、維持管理費の削減と使用料の適正化を図る必要がある。</t>
    </r>
    <r>
      <rPr>
        <sz val="10"/>
        <color rgb="FFFF0000"/>
        <rFont val="ＭＳ ゴシック"/>
        <family val="3"/>
        <charset val="128"/>
      </rPr>
      <t xml:space="preserve">
</t>
    </r>
    <r>
      <rPr>
        <sz val="10"/>
        <color theme="1"/>
        <rFont val="ＭＳ ゴシック"/>
        <family val="3"/>
        <charset val="128"/>
      </rPr>
      <t>⑥汚水処理原価
　前年度比20.66円減。類似団体同程度である。維持管理費の削減と事業推進による有収水量の増加が課題である。</t>
    </r>
    <r>
      <rPr>
        <sz val="10"/>
        <color rgb="FFFF0000"/>
        <rFont val="ＭＳ ゴシック"/>
        <family val="3"/>
        <charset val="128"/>
      </rPr>
      <t xml:space="preserve">
</t>
    </r>
    <r>
      <rPr>
        <sz val="10"/>
        <color theme="1"/>
        <rFont val="ＭＳ ゴシック"/>
        <family val="3"/>
        <charset val="128"/>
      </rPr>
      <t>⑦施設利用率
　前年度比0.06Ｐ減。原則床面積により人槽が決定されるが、高齢化や節水器具の普及に伴い施設対応能力に対する処理水量割合が低いと推測される。</t>
    </r>
    <r>
      <rPr>
        <sz val="10"/>
        <color rgb="FFFF0000"/>
        <rFont val="ＭＳ ゴシック"/>
        <family val="3"/>
        <charset val="128"/>
      </rPr>
      <t xml:space="preserve">
</t>
    </r>
    <r>
      <rPr>
        <sz val="10"/>
        <color theme="1"/>
        <rFont val="ＭＳ ゴシック"/>
        <family val="3"/>
        <charset val="128"/>
      </rPr>
      <t>⑧水洗化率
市町村設置型浄化槽の人口が分母であるため100％となっている。</t>
    </r>
    <rPh sb="25" eb="27">
      <t>ジャッカン</t>
    </rPh>
    <rPh sb="75" eb="76">
      <t>ヒ</t>
    </rPh>
    <rPh sb="82" eb="83">
      <t>ゾウ</t>
    </rPh>
    <rPh sb="84" eb="87">
      <t>シヨウリョウ</t>
    </rPh>
    <rPh sb="87" eb="89">
      <t>シュウニュウ</t>
    </rPh>
    <rPh sb="90" eb="91">
      <t>タイ</t>
    </rPh>
    <rPh sb="93" eb="95">
      <t>イジ</t>
    </rPh>
    <rPh sb="95" eb="98">
      <t>カンリヒ</t>
    </rPh>
    <rPh sb="99" eb="101">
      <t>ゾウカ</t>
    </rPh>
    <rPh sb="108" eb="109">
      <t>オモ</t>
    </rPh>
    <rPh sb="110" eb="112">
      <t>ゲンイン</t>
    </rPh>
    <rPh sb="116" eb="118">
      <t>テキセイ</t>
    </rPh>
    <rPh sb="118" eb="120">
      <t>リョウキン</t>
    </rPh>
    <rPh sb="121" eb="123">
      <t>ミナオ</t>
    </rPh>
    <rPh sb="124" eb="125">
      <t>トウ</t>
    </rPh>
    <rPh sb="151" eb="155">
      <t>ゼンネンドヒ</t>
    </rPh>
    <rPh sb="161" eb="162">
      <t>ゲン</t>
    </rPh>
    <rPh sb="188" eb="190">
      <t>ゲンジョウ</t>
    </rPh>
    <rPh sb="198" eb="200">
      <t>コンナン</t>
    </rPh>
    <rPh sb="267" eb="268">
      <t>ゾウ</t>
    </rPh>
    <rPh sb="269" eb="271">
      <t>イゼン</t>
    </rPh>
    <rPh sb="306" eb="307">
      <t>トウ</t>
    </rPh>
    <rPh sb="311" eb="312">
      <t>イナ</t>
    </rPh>
    <rPh sb="348" eb="350">
      <t>ジャッカン</t>
    </rPh>
    <rPh sb="350" eb="352">
      <t>ウワマワ</t>
    </rPh>
    <rPh sb="358" eb="361">
      <t>シヨウリョウ</t>
    </rPh>
    <rPh sb="361" eb="363">
      <t>シュウニュウ</t>
    </rPh>
    <rPh sb="368" eb="369">
      <t>マカナ</t>
    </rPh>
    <rPh sb="383" eb="385">
      <t>サクゲン</t>
    </rPh>
    <rPh sb="421" eb="422">
      <t>エン</t>
    </rPh>
    <rPh sb="422" eb="423">
      <t>ゲン</t>
    </rPh>
    <rPh sb="428" eb="431">
      <t>ドウテイド</t>
    </rPh>
    <rPh sb="444" eb="446">
      <t>ジギョウ</t>
    </rPh>
    <rPh sb="446" eb="448">
      <t>スイシン</t>
    </rPh>
    <rPh sb="451" eb="453">
      <t>ユウシュウ</t>
    </rPh>
    <rPh sb="453" eb="455">
      <t>スイリョウ</t>
    </rPh>
    <rPh sb="456" eb="458">
      <t>ゾウカ</t>
    </rPh>
    <rPh sb="459" eb="461">
      <t>カダイ</t>
    </rPh>
    <rPh sb="483" eb="484">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</si>
</sst>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0"/>
      <color rgb="FFFF0000"/>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0C-4C80-B279-DDF51FE58C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B0C-4C80-B279-DDF51FE58C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50.05</c:v>
                </c:pt>
                <c:pt idx="3">
                  <c:v>48.03</c:v>
                </c:pt>
                <c:pt idx="4">
                  <c:v>47.97</c:v>
                </c:pt>
              </c:numCache>
            </c:numRef>
          </c:val>
          <c:extLst>
            <c:ext xmlns:c16="http://schemas.microsoft.com/office/drawing/2014/chart" uri="{C3380CC4-5D6E-409C-BE32-E72D297353CC}">
              <c16:uniqueId val="{00000000-E9E3-4A45-A1F8-0C0963B74E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56.45</c:v>
                </c:pt>
                <c:pt idx="3">
                  <c:v>58.26</c:v>
                </c:pt>
                <c:pt idx="4">
                  <c:v>56.76</c:v>
                </c:pt>
              </c:numCache>
            </c:numRef>
          </c:val>
          <c:smooth val="0"/>
          <c:extLst>
            <c:ext xmlns:c16="http://schemas.microsoft.com/office/drawing/2014/chart" uri="{C3380CC4-5D6E-409C-BE32-E72D297353CC}">
              <c16:uniqueId val="{00000001-E9E3-4A45-A1F8-0C0963B74E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76B0-421E-A703-E7EBC5FB7F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54.99</c:v>
                </c:pt>
                <c:pt idx="3">
                  <c:v>66.430000000000007</c:v>
                </c:pt>
                <c:pt idx="4">
                  <c:v>66.88</c:v>
                </c:pt>
              </c:numCache>
            </c:numRef>
          </c:val>
          <c:smooth val="0"/>
          <c:extLst>
            <c:ext xmlns:c16="http://schemas.microsoft.com/office/drawing/2014/chart" uri="{C3380CC4-5D6E-409C-BE32-E72D297353CC}">
              <c16:uniqueId val="{00000001-76B0-421E-A703-E7EBC5FB7F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84.34</c:v>
                </c:pt>
                <c:pt idx="3">
                  <c:v>91.32</c:v>
                </c:pt>
                <c:pt idx="4">
                  <c:v>94.5</c:v>
                </c:pt>
              </c:numCache>
            </c:numRef>
          </c:val>
          <c:extLst>
            <c:ext xmlns:c16="http://schemas.microsoft.com/office/drawing/2014/chart" uri="{C3380CC4-5D6E-409C-BE32-E72D297353CC}">
              <c16:uniqueId val="{00000000-1E01-4378-916D-5AA5F53F63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95.33</c:v>
                </c:pt>
                <c:pt idx="3">
                  <c:v>92.17</c:v>
                </c:pt>
                <c:pt idx="4">
                  <c:v>101.83</c:v>
                </c:pt>
              </c:numCache>
            </c:numRef>
          </c:val>
          <c:smooth val="0"/>
          <c:extLst>
            <c:ext xmlns:c16="http://schemas.microsoft.com/office/drawing/2014/chart" uri="{C3380CC4-5D6E-409C-BE32-E72D297353CC}">
              <c16:uniqueId val="{00000001-1E01-4378-916D-5AA5F53F63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3.84</c:v>
                </c:pt>
                <c:pt idx="3">
                  <c:v>7.57</c:v>
                </c:pt>
                <c:pt idx="4">
                  <c:v>11.26</c:v>
                </c:pt>
              </c:numCache>
            </c:numRef>
          </c:val>
          <c:extLst>
            <c:ext xmlns:c16="http://schemas.microsoft.com/office/drawing/2014/chart" uri="{C3380CC4-5D6E-409C-BE32-E72D297353CC}">
              <c16:uniqueId val="{00000000-A6AC-42E7-BDA4-65AF0DD828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15.4</c:v>
                </c:pt>
                <c:pt idx="3">
                  <c:v>16.28</c:v>
                </c:pt>
                <c:pt idx="4">
                  <c:v>16.75</c:v>
                </c:pt>
              </c:numCache>
            </c:numRef>
          </c:val>
          <c:smooth val="0"/>
          <c:extLst>
            <c:ext xmlns:c16="http://schemas.microsoft.com/office/drawing/2014/chart" uri="{C3380CC4-5D6E-409C-BE32-E72D297353CC}">
              <c16:uniqueId val="{00000001-A6AC-42E7-BDA4-65AF0DD828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10-45D2-A860-C825AA089D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F10-45D2-A860-C825AA089D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56.53</c:v>
                </c:pt>
                <c:pt idx="3">
                  <c:v>86.76</c:v>
                </c:pt>
                <c:pt idx="4">
                  <c:v>103</c:v>
                </c:pt>
              </c:numCache>
            </c:numRef>
          </c:val>
          <c:extLst>
            <c:ext xmlns:c16="http://schemas.microsoft.com/office/drawing/2014/chart" uri="{C3380CC4-5D6E-409C-BE32-E72D297353CC}">
              <c16:uniqueId val="{00000000-7146-464E-87F7-FD55572605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162.82</c:v>
                </c:pt>
                <c:pt idx="3">
                  <c:v>193.62</c:v>
                </c:pt>
                <c:pt idx="4">
                  <c:v>44.51</c:v>
                </c:pt>
              </c:numCache>
            </c:numRef>
          </c:val>
          <c:smooth val="0"/>
          <c:extLst>
            <c:ext xmlns:c16="http://schemas.microsoft.com/office/drawing/2014/chart" uri="{C3380CC4-5D6E-409C-BE32-E72D297353CC}">
              <c16:uniqueId val="{00000001-7146-464E-87F7-FD55572605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82.84</c:v>
                </c:pt>
                <c:pt idx="3">
                  <c:v>49.96</c:v>
                </c:pt>
                <c:pt idx="4">
                  <c:v>37.93</c:v>
                </c:pt>
              </c:numCache>
            </c:numRef>
          </c:val>
          <c:extLst>
            <c:ext xmlns:c16="http://schemas.microsoft.com/office/drawing/2014/chart" uri="{C3380CC4-5D6E-409C-BE32-E72D297353CC}">
              <c16:uniqueId val="{00000000-2E90-4B0B-A448-C96DC90C53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125.61</c:v>
                </c:pt>
                <c:pt idx="3">
                  <c:v>67.75</c:v>
                </c:pt>
                <c:pt idx="4">
                  <c:v>150.30000000000001</c:v>
                </c:pt>
              </c:numCache>
            </c:numRef>
          </c:val>
          <c:smooth val="0"/>
          <c:extLst>
            <c:ext xmlns:c16="http://schemas.microsoft.com/office/drawing/2014/chart" uri="{C3380CC4-5D6E-409C-BE32-E72D297353CC}">
              <c16:uniqueId val="{00000001-2E90-4B0B-A448-C96DC90C53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285.45999999999998</c:v>
                </c:pt>
                <c:pt idx="3">
                  <c:v>272.77999999999997</c:v>
                </c:pt>
                <c:pt idx="4">
                  <c:v>318.05</c:v>
                </c:pt>
              </c:numCache>
            </c:numRef>
          </c:val>
          <c:extLst>
            <c:ext xmlns:c16="http://schemas.microsoft.com/office/drawing/2014/chart" uri="{C3380CC4-5D6E-409C-BE32-E72D297353CC}">
              <c16:uniqueId val="{00000000-F454-4192-AFA4-A228C01B75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398.42</c:v>
                </c:pt>
                <c:pt idx="3">
                  <c:v>393.35</c:v>
                </c:pt>
                <c:pt idx="4">
                  <c:v>397.03</c:v>
                </c:pt>
              </c:numCache>
            </c:numRef>
          </c:val>
          <c:smooth val="0"/>
          <c:extLst>
            <c:ext xmlns:c16="http://schemas.microsoft.com/office/drawing/2014/chart" uri="{C3380CC4-5D6E-409C-BE32-E72D297353CC}">
              <c16:uniqueId val="{00000001-F454-4192-AFA4-A228C01B75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45.75</c:v>
                </c:pt>
                <c:pt idx="3">
                  <c:v>44.23</c:v>
                </c:pt>
                <c:pt idx="4">
                  <c:v>47.18</c:v>
                </c:pt>
              </c:numCache>
            </c:numRef>
          </c:val>
          <c:extLst>
            <c:ext xmlns:c16="http://schemas.microsoft.com/office/drawing/2014/chart" uri="{C3380CC4-5D6E-409C-BE32-E72D297353CC}">
              <c16:uniqueId val="{00000000-69AF-4352-BDFF-8094BA4F27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50.7</c:v>
                </c:pt>
                <c:pt idx="3">
                  <c:v>48.13</c:v>
                </c:pt>
                <c:pt idx="4">
                  <c:v>46.58</c:v>
                </c:pt>
              </c:numCache>
            </c:numRef>
          </c:val>
          <c:smooth val="0"/>
          <c:extLst>
            <c:ext xmlns:c16="http://schemas.microsoft.com/office/drawing/2014/chart" uri="{C3380CC4-5D6E-409C-BE32-E72D297353CC}">
              <c16:uniqueId val="{00000001-69AF-4352-BDFF-8094BA4F27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329.14</c:v>
                </c:pt>
                <c:pt idx="3">
                  <c:v>341.27</c:v>
                </c:pt>
                <c:pt idx="4">
                  <c:v>320.61</c:v>
                </c:pt>
              </c:numCache>
            </c:numRef>
          </c:val>
          <c:extLst>
            <c:ext xmlns:c16="http://schemas.microsoft.com/office/drawing/2014/chart" uri="{C3380CC4-5D6E-409C-BE32-E72D297353CC}">
              <c16:uniqueId val="{00000000-A86E-40AC-BC59-D52B5B21B0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289.81</c:v>
                </c:pt>
                <c:pt idx="3">
                  <c:v>301.54000000000002</c:v>
                </c:pt>
                <c:pt idx="4">
                  <c:v>311.73</c:v>
                </c:pt>
              </c:numCache>
            </c:numRef>
          </c:val>
          <c:smooth val="0"/>
          <c:extLst>
            <c:ext xmlns:c16="http://schemas.microsoft.com/office/drawing/2014/chart" uri="{C3380CC4-5D6E-409C-BE32-E72D297353CC}">
              <c16:uniqueId val="{00000001-A86E-40AC-BC59-D52B5B21B0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43" zoomScaleNormal="100" workbookViewId="0">
      <selection activeCell="CD26" sqref="CD2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埼玉県　嵐山町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17596</v>
      </c>
      <c r="AM8" s="42"/>
      <c r="AN8" s="42"/>
      <c r="AO8" s="42"/>
      <c r="AP8" s="42"/>
      <c r="AQ8" s="42"/>
      <c r="AR8" s="42"/>
      <c r="AS8" s="42"/>
      <c r="AT8" s="35">
        <f>データ!T6</f>
        <v>29.92</v>
      </c>
      <c r="AU8" s="35"/>
      <c r="AV8" s="35"/>
      <c r="AW8" s="35"/>
      <c r="AX8" s="35"/>
      <c r="AY8" s="35"/>
      <c r="AZ8" s="35"/>
      <c r="BA8" s="35"/>
      <c r="BB8" s="35">
        <f>データ!U6</f>
        <v>588.1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73.17</v>
      </c>
      <c r="J10" s="35"/>
      <c r="K10" s="35"/>
      <c r="L10" s="35"/>
      <c r="M10" s="35"/>
      <c r="N10" s="35"/>
      <c r="O10" s="35"/>
      <c r="P10" s="35">
        <f>データ!P6</f>
        <v>8.25</v>
      </c>
      <c r="Q10" s="35"/>
      <c r="R10" s="35"/>
      <c r="S10" s="35"/>
      <c r="T10" s="35"/>
      <c r="U10" s="35"/>
      <c r="V10" s="35"/>
      <c r="W10" s="35">
        <f>データ!Q6</f>
        <v>100</v>
      </c>
      <c r="X10" s="35"/>
      <c r="Y10" s="35"/>
      <c r="Z10" s="35"/>
      <c r="AA10" s="35"/>
      <c r="AB10" s="35"/>
      <c r="AC10" s="35"/>
      <c r="AD10" s="42">
        <f>データ!R6</f>
        <v>3080</v>
      </c>
      <c r="AE10" s="42"/>
      <c r="AF10" s="42"/>
      <c r="AG10" s="42"/>
      <c r="AH10" s="42"/>
      <c r="AI10" s="42"/>
      <c r="AJ10" s="42"/>
      <c r="AK10" s="2"/>
      <c r="AL10" s="42">
        <f>データ!V6</f>
        <v>1443</v>
      </c>
      <c r="AM10" s="42"/>
      <c r="AN10" s="42"/>
      <c r="AO10" s="42"/>
      <c r="AP10" s="42"/>
      <c r="AQ10" s="42"/>
      <c r="AR10" s="42"/>
      <c r="AS10" s="42"/>
      <c r="AT10" s="35">
        <f>データ!W6</f>
        <v>26.48</v>
      </c>
      <c r="AU10" s="35"/>
      <c r="AV10" s="35"/>
      <c r="AW10" s="35"/>
      <c r="AX10" s="35"/>
      <c r="AY10" s="35"/>
      <c r="AZ10" s="35"/>
      <c r="BA10" s="35"/>
      <c r="BB10" s="35">
        <f>データ!X6</f>
        <v>54.49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fdbQJM52Zi4mTQozJ6ZSYzgUHj8GCDXdkxh+7aLdXFg6w9UewpNGeNh62w+WuLul8VuOI46YYTB3l77Jt3l2Sw==" saltValue="F4HdFYu+l3g4G8Xbh+vh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113425</v>
      </c>
      <c r="D6" s="19">
        <f t="shared" si="3"/>
        <v>46</v>
      </c>
      <c r="E6" s="19">
        <f t="shared" si="3"/>
        <v>18</v>
      </c>
      <c r="F6" s="19">
        <f t="shared" si="3"/>
        <v>0</v>
      </c>
      <c r="G6" s="19">
        <f t="shared" si="3"/>
        <v>0</v>
      </c>
      <c r="H6" s="19" t="str">
        <f t="shared" si="3"/>
        <v>埼玉県　嵐山町</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73.17</v>
      </c>
      <c r="P6" s="20">
        <f t="shared" si="3"/>
        <v>8.25</v>
      </c>
      <c r="Q6" s="20">
        <f t="shared" si="3"/>
        <v>100</v>
      </c>
      <c r="R6" s="20">
        <f t="shared" si="3"/>
        <v>3080</v>
      </c>
      <c r="S6" s="20">
        <f t="shared" si="3"/>
        <v>17596</v>
      </c>
      <c r="T6" s="20">
        <f t="shared" si="3"/>
        <v>29.92</v>
      </c>
      <c r="U6" s="20">
        <f t="shared" si="3"/>
        <v>588.1</v>
      </c>
      <c r="V6" s="20">
        <f t="shared" si="3"/>
        <v>1443</v>
      </c>
      <c r="W6" s="20">
        <f t="shared" si="3"/>
        <v>26.48</v>
      </c>
      <c r="X6" s="20">
        <f t="shared" si="3"/>
        <v>54.49</v>
      </c>
      <c r="Y6" s="21" t="str">
        <f>IF(Y7="",NA(),Y7)</f>
        <v>-</v>
      </c>
      <c r="Z6" s="21" t="str">
        <f t="shared" ref="Z6:AH6" si="4">IF(Z7="",NA(),Z7)</f>
        <v>-</v>
      </c>
      <c r="AA6" s="21">
        <f t="shared" si="4"/>
        <v>84.34</v>
      </c>
      <c r="AB6" s="21">
        <f t="shared" si="4"/>
        <v>91.32</v>
      </c>
      <c r="AC6" s="21">
        <f t="shared" si="4"/>
        <v>94.5</v>
      </c>
      <c r="AD6" s="21" t="str">
        <f t="shared" si="4"/>
        <v>-</v>
      </c>
      <c r="AE6" s="21" t="str">
        <f t="shared" si="4"/>
        <v>-</v>
      </c>
      <c r="AF6" s="21">
        <f t="shared" si="4"/>
        <v>95.33</v>
      </c>
      <c r="AG6" s="21">
        <f t="shared" si="4"/>
        <v>92.17</v>
      </c>
      <c r="AH6" s="21">
        <f t="shared" si="4"/>
        <v>101.83</v>
      </c>
      <c r="AI6" s="20" t="str">
        <f>IF(AI7="","",IF(AI7="-","【-】","【"&amp;SUBSTITUTE(TEXT(AI7,"#,##0.00"),"-","△")&amp;"】"))</f>
        <v>【100.42】</v>
      </c>
      <c r="AJ6" s="21" t="str">
        <f>IF(AJ7="",NA(),AJ7)</f>
        <v>-</v>
      </c>
      <c r="AK6" s="21" t="str">
        <f t="shared" ref="AK6:AS6" si="5">IF(AK7="",NA(),AK7)</f>
        <v>-</v>
      </c>
      <c r="AL6" s="21">
        <f t="shared" si="5"/>
        <v>56.53</v>
      </c>
      <c r="AM6" s="21">
        <f t="shared" si="5"/>
        <v>86.76</v>
      </c>
      <c r="AN6" s="21">
        <f t="shared" si="5"/>
        <v>103</v>
      </c>
      <c r="AO6" s="21" t="str">
        <f t="shared" si="5"/>
        <v>-</v>
      </c>
      <c r="AP6" s="21" t="str">
        <f t="shared" si="5"/>
        <v>-</v>
      </c>
      <c r="AQ6" s="21">
        <f t="shared" si="5"/>
        <v>162.82</v>
      </c>
      <c r="AR6" s="21">
        <f t="shared" si="5"/>
        <v>193.62</v>
      </c>
      <c r="AS6" s="21">
        <f t="shared" si="5"/>
        <v>44.51</v>
      </c>
      <c r="AT6" s="20" t="str">
        <f>IF(AT7="","",IF(AT7="-","【-】","【"&amp;SUBSTITUTE(TEXT(AT7,"#,##0.00"),"-","△")&amp;"】"))</f>
        <v>【82.66】</v>
      </c>
      <c r="AU6" s="21" t="str">
        <f>IF(AU7="",NA(),AU7)</f>
        <v>-</v>
      </c>
      <c r="AV6" s="21" t="str">
        <f t="shared" ref="AV6:BD6" si="6">IF(AV7="",NA(),AV7)</f>
        <v>-</v>
      </c>
      <c r="AW6" s="21">
        <f t="shared" si="6"/>
        <v>82.84</v>
      </c>
      <c r="AX6" s="21">
        <f t="shared" si="6"/>
        <v>49.96</v>
      </c>
      <c r="AY6" s="21">
        <f t="shared" si="6"/>
        <v>37.93</v>
      </c>
      <c r="AZ6" s="21" t="str">
        <f t="shared" si="6"/>
        <v>-</v>
      </c>
      <c r="BA6" s="21" t="str">
        <f t="shared" si="6"/>
        <v>-</v>
      </c>
      <c r="BB6" s="21">
        <f t="shared" si="6"/>
        <v>125.61</v>
      </c>
      <c r="BC6" s="21">
        <f t="shared" si="6"/>
        <v>67.75</v>
      </c>
      <c r="BD6" s="21">
        <f t="shared" si="6"/>
        <v>150.30000000000001</v>
      </c>
      <c r="BE6" s="20" t="str">
        <f>IF(BE7="","",IF(BE7="-","【-】","【"&amp;SUBSTITUTE(TEXT(BE7,"#,##0.00"),"-","△")&amp;"】"))</f>
        <v>【140.15】</v>
      </c>
      <c r="BF6" s="21" t="str">
        <f>IF(BF7="",NA(),BF7)</f>
        <v>-</v>
      </c>
      <c r="BG6" s="21" t="str">
        <f t="shared" ref="BG6:BO6" si="7">IF(BG7="",NA(),BG7)</f>
        <v>-</v>
      </c>
      <c r="BH6" s="21">
        <f t="shared" si="7"/>
        <v>285.45999999999998</v>
      </c>
      <c r="BI6" s="21">
        <f t="shared" si="7"/>
        <v>272.77999999999997</v>
      </c>
      <c r="BJ6" s="21">
        <f t="shared" si="7"/>
        <v>318.05</v>
      </c>
      <c r="BK6" s="21" t="str">
        <f t="shared" si="7"/>
        <v>-</v>
      </c>
      <c r="BL6" s="21" t="str">
        <f t="shared" si="7"/>
        <v>-</v>
      </c>
      <c r="BM6" s="21">
        <f t="shared" si="7"/>
        <v>398.42</v>
      </c>
      <c r="BN6" s="21">
        <f t="shared" si="7"/>
        <v>393.35</v>
      </c>
      <c r="BO6" s="21">
        <f t="shared" si="7"/>
        <v>397.03</v>
      </c>
      <c r="BP6" s="20" t="str">
        <f>IF(BP7="","",IF(BP7="-","【-】","【"&amp;SUBSTITUTE(TEXT(BP7,"#,##0.00"),"-","△")&amp;"】"))</f>
        <v>【307.39】</v>
      </c>
      <c r="BQ6" s="21" t="str">
        <f>IF(BQ7="",NA(),BQ7)</f>
        <v>-</v>
      </c>
      <c r="BR6" s="21" t="str">
        <f t="shared" ref="BR6:BZ6" si="8">IF(BR7="",NA(),BR7)</f>
        <v>-</v>
      </c>
      <c r="BS6" s="21">
        <f t="shared" si="8"/>
        <v>45.75</v>
      </c>
      <c r="BT6" s="21">
        <f t="shared" si="8"/>
        <v>44.23</v>
      </c>
      <c r="BU6" s="21">
        <f t="shared" si="8"/>
        <v>47.18</v>
      </c>
      <c r="BV6" s="21" t="str">
        <f t="shared" si="8"/>
        <v>-</v>
      </c>
      <c r="BW6" s="21" t="str">
        <f t="shared" si="8"/>
        <v>-</v>
      </c>
      <c r="BX6" s="21">
        <f t="shared" si="8"/>
        <v>50.7</v>
      </c>
      <c r="BY6" s="21">
        <f t="shared" si="8"/>
        <v>48.13</v>
      </c>
      <c r="BZ6" s="21">
        <f t="shared" si="8"/>
        <v>46.58</v>
      </c>
      <c r="CA6" s="20" t="str">
        <f>IF(CA7="","",IF(CA7="-","【-】","【"&amp;SUBSTITUTE(TEXT(CA7,"#,##0.00"),"-","△")&amp;"】"))</f>
        <v>【57.03】</v>
      </c>
      <c r="CB6" s="21" t="str">
        <f>IF(CB7="",NA(),CB7)</f>
        <v>-</v>
      </c>
      <c r="CC6" s="21" t="str">
        <f t="shared" ref="CC6:CK6" si="9">IF(CC7="",NA(),CC7)</f>
        <v>-</v>
      </c>
      <c r="CD6" s="21">
        <f t="shared" si="9"/>
        <v>329.14</v>
      </c>
      <c r="CE6" s="21">
        <f t="shared" si="9"/>
        <v>341.27</v>
      </c>
      <c r="CF6" s="21">
        <f t="shared" si="9"/>
        <v>320.61</v>
      </c>
      <c r="CG6" s="21" t="str">
        <f t="shared" si="9"/>
        <v>-</v>
      </c>
      <c r="CH6" s="21" t="str">
        <f t="shared" si="9"/>
        <v>-</v>
      </c>
      <c r="CI6" s="21">
        <f t="shared" si="9"/>
        <v>289.81</v>
      </c>
      <c r="CJ6" s="21">
        <f t="shared" si="9"/>
        <v>301.54000000000002</v>
      </c>
      <c r="CK6" s="21">
        <f t="shared" si="9"/>
        <v>311.73</v>
      </c>
      <c r="CL6" s="20" t="str">
        <f>IF(CL7="","",IF(CL7="-","【-】","【"&amp;SUBSTITUTE(TEXT(CL7,"#,##0.00"),"-","△")&amp;"】"))</f>
        <v>【294.83】</v>
      </c>
      <c r="CM6" s="21" t="str">
        <f>IF(CM7="",NA(),CM7)</f>
        <v>-</v>
      </c>
      <c r="CN6" s="21" t="str">
        <f t="shared" ref="CN6:CV6" si="10">IF(CN7="",NA(),CN7)</f>
        <v>-</v>
      </c>
      <c r="CO6" s="21">
        <f t="shared" si="10"/>
        <v>50.05</v>
      </c>
      <c r="CP6" s="21">
        <f t="shared" si="10"/>
        <v>48.03</v>
      </c>
      <c r="CQ6" s="21">
        <f t="shared" si="10"/>
        <v>47.97</v>
      </c>
      <c r="CR6" s="21" t="str">
        <f t="shared" si="10"/>
        <v>-</v>
      </c>
      <c r="CS6" s="21" t="str">
        <f t="shared" si="10"/>
        <v>-</v>
      </c>
      <c r="CT6" s="21">
        <f t="shared" si="10"/>
        <v>56.45</v>
      </c>
      <c r="CU6" s="21">
        <f t="shared" si="10"/>
        <v>58.26</v>
      </c>
      <c r="CV6" s="21">
        <f t="shared" si="10"/>
        <v>56.76</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54.99</v>
      </c>
      <c r="DF6" s="21">
        <f t="shared" si="11"/>
        <v>66.430000000000007</v>
      </c>
      <c r="DG6" s="21">
        <f t="shared" si="11"/>
        <v>66.88</v>
      </c>
      <c r="DH6" s="20" t="str">
        <f>IF(DH7="","",IF(DH7="-","【-】","【"&amp;SUBSTITUTE(TEXT(DH7,"#,##0.00"),"-","△")&amp;"】"))</f>
        <v>【86.02】</v>
      </c>
      <c r="DI6" s="21" t="str">
        <f>IF(DI7="",NA(),DI7)</f>
        <v>-</v>
      </c>
      <c r="DJ6" s="21" t="str">
        <f t="shared" ref="DJ6:DR6" si="12">IF(DJ7="",NA(),DJ7)</f>
        <v>-</v>
      </c>
      <c r="DK6" s="21">
        <f t="shared" si="12"/>
        <v>3.84</v>
      </c>
      <c r="DL6" s="21">
        <f t="shared" si="12"/>
        <v>7.57</v>
      </c>
      <c r="DM6" s="21">
        <f t="shared" si="12"/>
        <v>11.26</v>
      </c>
      <c r="DN6" s="21" t="str">
        <f t="shared" si="12"/>
        <v>-</v>
      </c>
      <c r="DO6" s="21" t="str">
        <f t="shared" si="12"/>
        <v>-</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113425</v>
      </c>
      <c r="D7" s="23">
        <v>46</v>
      </c>
      <c r="E7" s="23">
        <v>18</v>
      </c>
      <c r="F7" s="23">
        <v>0</v>
      </c>
      <c r="G7" s="23">
        <v>0</v>
      </c>
      <c r="H7" s="23" t="s">
        <v>96</v>
      </c>
      <c r="I7" s="23" t="s">
        <v>97</v>
      </c>
      <c r="J7" s="23" t="s">
        <v>98</v>
      </c>
      <c r="K7" s="23" t="s">
        <v>99</v>
      </c>
      <c r="L7" s="23" t="s">
        <v>100</v>
      </c>
      <c r="M7" s="23" t="s">
        <v>101</v>
      </c>
      <c r="N7" s="24" t="s">
        <v>102</v>
      </c>
      <c r="O7" s="24">
        <v>73.17</v>
      </c>
      <c r="P7" s="24">
        <v>8.25</v>
      </c>
      <c r="Q7" s="24">
        <v>100</v>
      </c>
      <c r="R7" s="24">
        <v>3080</v>
      </c>
      <c r="S7" s="24">
        <v>17596</v>
      </c>
      <c r="T7" s="24">
        <v>29.92</v>
      </c>
      <c r="U7" s="24">
        <v>588.1</v>
      </c>
      <c r="V7" s="24">
        <v>1443</v>
      </c>
      <c r="W7" s="24">
        <v>26.48</v>
      </c>
      <c r="X7" s="24">
        <v>54.49</v>
      </c>
      <c r="Y7" s="24" t="s">
        <v>102</v>
      </c>
      <c r="Z7" s="24" t="s">
        <v>102</v>
      </c>
      <c r="AA7" s="24">
        <v>84.34</v>
      </c>
      <c r="AB7" s="24">
        <v>91.32</v>
      </c>
      <c r="AC7" s="24">
        <v>94.5</v>
      </c>
      <c r="AD7" s="24" t="s">
        <v>102</v>
      </c>
      <c r="AE7" s="24" t="s">
        <v>102</v>
      </c>
      <c r="AF7" s="24">
        <v>95.33</v>
      </c>
      <c r="AG7" s="24">
        <v>92.17</v>
      </c>
      <c r="AH7" s="24">
        <v>101.83</v>
      </c>
      <c r="AI7" s="24">
        <v>100.42</v>
      </c>
      <c r="AJ7" s="24" t="s">
        <v>102</v>
      </c>
      <c r="AK7" s="24" t="s">
        <v>102</v>
      </c>
      <c r="AL7" s="24">
        <v>56.53</v>
      </c>
      <c r="AM7" s="24">
        <v>86.76</v>
      </c>
      <c r="AN7" s="24">
        <v>103</v>
      </c>
      <c r="AO7" s="24" t="s">
        <v>102</v>
      </c>
      <c r="AP7" s="24" t="s">
        <v>102</v>
      </c>
      <c r="AQ7" s="24">
        <v>162.82</v>
      </c>
      <c r="AR7" s="24">
        <v>193.62</v>
      </c>
      <c r="AS7" s="24">
        <v>44.51</v>
      </c>
      <c r="AT7" s="24">
        <v>82.66</v>
      </c>
      <c r="AU7" s="24" t="s">
        <v>102</v>
      </c>
      <c r="AV7" s="24" t="s">
        <v>102</v>
      </c>
      <c r="AW7" s="24">
        <v>82.84</v>
      </c>
      <c r="AX7" s="24">
        <v>49.96</v>
      </c>
      <c r="AY7" s="24">
        <v>37.93</v>
      </c>
      <c r="AZ7" s="24" t="s">
        <v>102</v>
      </c>
      <c r="BA7" s="24" t="s">
        <v>102</v>
      </c>
      <c r="BB7" s="24">
        <v>125.61</v>
      </c>
      <c r="BC7" s="24">
        <v>67.75</v>
      </c>
      <c r="BD7" s="24">
        <v>150.30000000000001</v>
      </c>
      <c r="BE7" s="24">
        <v>140.15</v>
      </c>
      <c r="BF7" s="24" t="s">
        <v>102</v>
      </c>
      <c r="BG7" s="24" t="s">
        <v>102</v>
      </c>
      <c r="BH7" s="24">
        <v>285.45999999999998</v>
      </c>
      <c r="BI7" s="24">
        <v>272.77999999999997</v>
      </c>
      <c r="BJ7" s="24">
        <v>318.05</v>
      </c>
      <c r="BK7" s="24" t="s">
        <v>102</v>
      </c>
      <c r="BL7" s="24" t="s">
        <v>102</v>
      </c>
      <c r="BM7" s="24">
        <v>398.42</v>
      </c>
      <c r="BN7" s="24">
        <v>393.35</v>
      </c>
      <c r="BO7" s="24">
        <v>397.03</v>
      </c>
      <c r="BP7" s="24">
        <v>307.39</v>
      </c>
      <c r="BQ7" s="24" t="s">
        <v>102</v>
      </c>
      <c r="BR7" s="24" t="s">
        <v>102</v>
      </c>
      <c r="BS7" s="24">
        <v>45.75</v>
      </c>
      <c r="BT7" s="24">
        <v>44.23</v>
      </c>
      <c r="BU7" s="24">
        <v>47.18</v>
      </c>
      <c r="BV7" s="24" t="s">
        <v>102</v>
      </c>
      <c r="BW7" s="24" t="s">
        <v>102</v>
      </c>
      <c r="BX7" s="24">
        <v>50.7</v>
      </c>
      <c r="BY7" s="24">
        <v>48.13</v>
      </c>
      <c r="BZ7" s="24">
        <v>46.58</v>
      </c>
      <c r="CA7" s="24">
        <v>57.03</v>
      </c>
      <c r="CB7" s="24" t="s">
        <v>102</v>
      </c>
      <c r="CC7" s="24" t="s">
        <v>102</v>
      </c>
      <c r="CD7" s="24">
        <v>329.14</v>
      </c>
      <c r="CE7" s="24">
        <v>341.27</v>
      </c>
      <c r="CF7" s="24">
        <v>320.61</v>
      </c>
      <c r="CG7" s="24" t="s">
        <v>102</v>
      </c>
      <c r="CH7" s="24" t="s">
        <v>102</v>
      </c>
      <c r="CI7" s="24">
        <v>289.81</v>
      </c>
      <c r="CJ7" s="24">
        <v>301.54000000000002</v>
      </c>
      <c r="CK7" s="24">
        <v>311.73</v>
      </c>
      <c r="CL7" s="24">
        <v>294.83</v>
      </c>
      <c r="CM7" s="24" t="s">
        <v>102</v>
      </c>
      <c r="CN7" s="24" t="s">
        <v>102</v>
      </c>
      <c r="CO7" s="24">
        <v>50.05</v>
      </c>
      <c r="CP7" s="24">
        <v>48.03</v>
      </c>
      <c r="CQ7" s="24">
        <v>47.97</v>
      </c>
      <c r="CR7" s="24" t="s">
        <v>102</v>
      </c>
      <c r="CS7" s="24" t="s">
        <v>102</v>
      </c>
      <c r="CT7" s="24">
        <v>56.45</v>
      </c>
      <c r="CU7" s="24">
        <v>58.26</v>
      </c>
      <c r="CV7" s="24">
        <v>56.76</v>
      </c>
      <c r="CW7" s="24">
        <v>84.27</v>
      </c>
      <c r="CX7" s="24" t="s">
        <v>102</v>
      </c>
      <c r="CY7" s="24" t="s">
        <v>102</v>
      </c>
      <c r="CZ7" s="24">
        <v>100</v>
      </c>
      <c r="DA7" s="24">
        <v>100</v>
      </c>
      <c r="DB7" s="24">
        <v>100</v>
      </c>
      <c r="DC7" s="24" t="s">
        <v>102</v>
      </c>
      <c r="DD7" s="24" t="s">
        <v>102</v>
      </c>
      <c r="DE7" s="24">
        <v>54.99</v>
      </c>
      <c r="DF7" s="24">
        <v>66.430000000000007</v>
      </c>
      <c r="DG7" s="24">
        <v>66.88</v>
      </c>
      <c r="DH7" s="24">
        <v>86.02</v>
      </c>
      <c r="DI7" s="24" t="s">
        <v>102</v>
      </c>
      <c r="DJ7" s="24" t="s">
        <v>102</v>
      </c>
      <c r="DK7" s="24">
        <v>3.84</v>
      </c>
      <c r="DL7" s="24">
        <v>7.57</v>
      </c>
      <c r="DM7" s="24">
        <v>11.26</v>
      </c>
      <c r="DN7" s="24" t="s">
        <v>102</v>
      </c>
      <c r="DO7" s="24" t="s">
        <v>102</v>
      </c>
      <c r="DP7" s="24">
        <v>15.4</v>
      </c>
      <c r="DQ7" s="24">
        <v>16.28</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清水聡行</cp:lastModifiedBy>
  <cp:lastPrinted>2024-02-06T07:02:48Z</cp:lastPrinted>
  <dcterms:created xsi:type="dcterms:W3CDTF">2023-12-12T01:07:22Z</dcterms:created>
  <dcterms:modified xsi:type="dcterms:W3CDTF">2024-02-07T07:16:40Z</dcterms:modified>
  <cp:category/>
</cp:coreProperties>
</file>