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I-Y\Desktop\"/>
    </mc:Choice>
  </mc:AlternateContent>
  <workbookProtection workbookAlgorithmName="SHA-512" workbookHashValue="VdGiQP+50vEc5Ize4JXE8qt8aMCMcPGkDj80yd24UnMthex7NbgEcWYmcmVEB79MHcNUZOzK9MCP1+v4j1FLww==" workbookSaltValue="gRMVi0OIe4u5bEranvG2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BB8" i="4"/>
  <c r="AD8" i="4"/>
  <c r="W8" i="4"/>
  <c r="I8" i="4"/>
  <c r="B8" i="4"/>
  <c r="B6" i="4"/>
</calcChain>
</file>

<file path=xl/sharedStrings.xml><?xml version="1.0" encoding="utf-8"?>
<sst xmlns="http://schemas.openxmlformats.org/spreadsheetml/2006/main" count="247" uniqueCount="123">
  <si>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</si>
  <si>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</si>
  <si>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</si>
  <si>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</si>
  <si>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</si>
  <si>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</si>
  <si>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</si>
  <si>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</si>
  <si>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</si>
  <si>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</si>
  <si>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</si>
  <si>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</si>
  <si>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</si>
  <si>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</si>
  <si>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</si>
  <si>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</si>
  <si>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</si>
  <si>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</si>
  <si>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</si>
  <si>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</si>
  <si>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</si>
  <si>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</si>
  <si>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</si>
  <si>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</si>
  <si>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</si>
  <si>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</si>
  <si>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</si>
  <si>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</si>
  <si>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</si>
  <si>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</si>
  <si>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</si>
  <si>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</si>
  <si>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</si>
  <si>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</si>
  <si>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</si>
  <si>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</si>
  <si>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</si>
  <si>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</si>
  <si>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</si>
  <si>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</si>
  <si>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</si>
  <si>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</si>
  <si>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</si>
  <si>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</si>
  <si>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</si>
  <si>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</si>
  <si>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</si>
  <si>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</si>
  <si>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</si>
  <si>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</si>
  <si>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</si>
  <si>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</si>
  <si>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</si>
  <si>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</si>
  <si>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</si>
  <si>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</si>
  <si>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</si>
  <si>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</si>
  <si>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</si>
  <si>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</si>
  <si>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</si>
  <si>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</si>
  <si>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</si>
  <si>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</si>
  <si>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</si>
  <si>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</si>
  <si>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</si>
  <si>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</si>
  <si>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</si>
  <si>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</si>
  <si>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</si>
  <si>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</si>
  <si>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</si>
  <si>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</si>
  <si>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</si>
  <si>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</si>
  <si>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</si>
  <si>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</si>
  <si>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</si>
  <si>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</si>
  <si>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</si>
  <si>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</si>
  <si>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</si>
  <si>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</si>
  <si>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</si>
  <si>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</si>
  <si>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</si>
  <si>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</si>
  <si>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</si>
  <si>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</si>
  <si>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</si>
  <si>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</si>
  <si>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</si>
  <si>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</si>
  <si>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</si>
  <si>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</si>
  <si>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</si>
  <si>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</si>
  <si>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</si>
  <si>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</si>
  <si>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</si>
  <si>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</si>
  <si>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</si>
  <si>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</si>
  <si>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</si>
  <si>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</si>
  <si>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</si>
  <si>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</si>
  <si>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</si>
  <si>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</si>
  <si>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</si>
  <si>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</si>
  <si>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</si>
  <si>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</si>
  <si>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</si>
  <si>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</si>
  <si>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</si>
  <si>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</si>
  <si>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</si>
  <si>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</si>
  <si>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町管理型に寄附移管された合併処理浄化槽については、設置年度や設置場所の状況がまちまちであるが、最近の傾向として設置後20年経過したものに不具合が多いことから、将来的に耐用年数を迎える浄化槽の調査と老朽化対策を検討する必要がある。</t>
    <rPh sb="0" eb="1">
      <t>マチ</t>
    </rPh>
    <rPh sb="1" eb="4">
      <t>カンリガタ</t>
    </rPh>
    <rPh sb="5" eb="7">
      <t>キフ</t>
    </rPh>
    <rPh sb="7" eb="9">
      <t>イカン</t>
    </rPh>
    <rPh sb="12" eb="14">
      <t>ガッペイ</t>
    </rPh>
    <rPh sb="14" eb="16">
      <t>ショリ</t>
    </rPh>
    <rPh sb="16" eb="19">
      <t>ジョウカソウ</t>
    </rPh>
    <rPh sb="25" eb="27">
      <t>セッチ</t>
    </rPh>
    <rPh sb="27" eb="29">
      <t>ネンド</t>
    </rPh>
    <rPh sb="30" eb="32">
      <t>セッチ</t>
    </rPh>
    <rPh sb="32" eb="34">
      <t>バショ</t>
    </rPh>
    <rPh sb="35" eb="37">
      <t>ジョウキョウ</t>
    </rPh>
    <rPh sb="47" eb="49">
      <t>サイキン</t>
    </rPh>
    <rPh sb="50" eb="52">
      <t>ケイコウ</t>
    </rPh>
    <rPh sb="55" eb="57">
      <t>セッチ</t>
    </rPh>
    <rPh sb="57" eb="58">
      <t>ゴ</t>
    </rPh>
    <rPh sb="60" eb="61">
      <t>ネン</t>
    </rPh>
    <rPh sb="61" eb="63">
      <t>ケイカ</t>
    </rPh>
    <rPh sb="68" eb="71">
      <t>フグアイ</t>
    </rPh>
    <rPh sb="72" eb="73">
      <t>オオ</t>
    </rPh>
    <rPh sb="79" eb="82">
      <t>ショウライテキ</t>
    </rPh>
    <rPh sb="83" eb="85">
      <t>タイヨウ</t>
    </rPh>
    <phoneticPr fontId="4"/>
  </si>
  <si>
    <t>①収益的収支比率　　　　　　　　　　　　　　　　　　　来年度より公営企業会計を導入するにあたり、当該年度は3月末で収支の打切決算を行い、総収益には浄化槽使用料の未収分も含まれている。元金償還金の伸びが見られ今後、据置期間が順次終了していくことから当該比率が悪化していくことが見込まれる。　　　　　　　　　　　　　　　　　　　　　　　　　　　　　　　　　　　　④企業債残高対事業規模比率　　　　　　　　　　　　　　　　　　　来年度より公営企業会計を導入するにあたり、当該年度は3月末で収支の打切決算を行い、総収益には浄化槽使用料の未収分も含まれている。よって、当該比率は例年よりも値が低くなっている。　　　　　　　　　　　　　　　　　　　　　⑤経費回収率　　　　　　　　　　　　　　　　　　　　　　当該回収率が大きく改善されているように見えるが、来年度より公営企業会計を導入するにあたり、当該年度は3月末で収支の打切決算を行い、浄化槽使用料の未収分も含まれている。　　　　　　　　　　　　　　　　　　　　　　　　　　　　　　⑥汚水処理原価　　　　　　　　　　　　　　　　　　　　　　　　　　来年度より公営企業会計を導入するにあたり、当該年度は3月末で収支の打切決算を行い、維持管理費の未払分が反映されていない。維持管理費の節減に努め、使用料の適正化を図る必要がある。　　　　　　　　　　　　　　　　　　　　　　　　⑦施設利用率　　　　　　　　　　　　　　　　　　　　　　　　浄化槽は、原則、床面積により人槽が決定されるが、高齢化や節水器具の普及に伴い施設対応能力に対する処理水量割合が低いと推測される。　　　　　　　　　　　　　　　　　　　　　　　　　⑧水洗化率　　　　　　　　　　　　　　　　　　　　　　　　　　　　　　　　　類似団体と比較して高い水準にあるが、これは、平成29年度まで個人設置も含めて区域内人口を分母としていたが、市町村設置型の人口を分母とするよう指摘を受けて変更した為、100％の水洗化率となっている。　　　　　　　　</t>
    <rPh sb="1" eb="4">
      <t>シュウエキテキ</t>
    </rPh>
    <rPh sb="4" eb="6">
      <t>シュウシ</t>
    </rPh>
    <rPh sb="6" eb="8">
      <t>ヒリツ</t>
    </rPh>
    <rPh sb="27" eb="30">
      <t>ライネンド</t>
    </rPh>
    <rPh sb="32" eb="34">
      <t>コウエイ</t>
    </rPh>
    <rPh sb="34" eb="36">
      <t>キギョウ</t>
    </rPh>
    <rPh sb="36" eb="38">
      <t>カイケイ</t>
    </rPh>
    <rPh sb="39" eb="41">
      <t>ドウニュウ</t>
    </rPh>
    <rPh sb="48" eb="50">
      <t>トウガイ</t>
    </rPh>
    <rPh sb="50" eb="52">
      <t>ネンド</t>
    </rPh>
    <rPh sb="54" eb="55">
      <t>ツキ</t>
    </rPh>
    <rPh sb="55" eb="56">
      <t>マツ</t>
    </rPh>
    <rPh sb="57" eb="59">
      <t>シュウシ</t>
    </rPh>
    <rPh sb="60" eb="62">
      <t>ウチキ</t>
    </rPh>
    <rPh sb="62" eb="64">
      <t>ケッサン</t>
    </rPh>
    <rPh sb="65" eb="66">
      <t>オコナ</t>
    </rPh>
    <rPh sb="68" eb="71">
      <t>ソウシュウエキ</t>
    </rPh>
    <rPh sb="73" eb="76">
      <t>ジョウカソウ</t>
    </rPh>
    <rPh sb="76" eb="79">
      <t>シヨウリョウ</t>
    </rPh>
    <rPh sb="80" eb="82">
      <t>ミシュウ</t>
    </rPh>
    <rPh sb="82" eb="83">
      <t>ブン</t>
    </rPh>
    <rPh sb="84" eb="85">
      <t>フク</t>
    </rPh>
    <rPh sb="91" eb="93">
      <t>ガンキン</t>
    </rPh>
    <rPh sb="93" eb="95">
      <t>ショウカン</t>
    </rPh>
    <rPh sb="95" eb="96">
      <t>キン</t>
    </rPh>
    <rPh sb="97" eb="98">
      <t>ノ</t>
    </rPh>
    <rPh sb="100" eb="101">
      <t>ミ</t>
    </rPh>
    <rPh sb="103" eb="105">
      <t>コンゴ</t>
    </rPh>
    <rPh sb="106" eb="108">
      <t>スエオキ</t>
    </rPh>
    <rPh sb="108" eb="110">
      <t>キカン</t>
    </rPh>
    <rPh sb="111" eb="113">
      <t>ジュンジ</t>
    </rPh>
    <rPh sb="113" eb="115">
      <t>シュウリョウ</t>
    </rPh>
    <rPh sb="123" eb="125">
      <t>トウガイ</t>
    </rPh>
    <rPh sb="125" eb="127">
      <t>ヒリツ</t>
    </rPh>
    <rPh sb="128" eb="130">
      <t>アッカ</t>
    </rPh>
    <rPh sb="137" eb="139">
      <t>ミコ</t>
    </rPh>
    <rPh sb="180" eb="182">
      <t>キギョウ</t>
    </rPh>
    <rPh sb="182" eb="183">
      <t>サイ</t>
    </rPh>
    <rPh sb="183" eb="185">
      <t>ザンダカ</t>
    </rPh>
    <rPh sb="185" eb="186">
      <t>タイ</t>
    </rPh>
    <rPh sb="186" eb="188">
      <t>ジギョウ</t>
    </rPh>
    <rPh sb="188" eb="190">
      <t>キボ</t>
    </rPh>
    <rPh sb="190" eb="192">
      <t>ヒリツ</t>
    </rPh>
    <rPh sb="279" eb="281">
      <t>トウガイ</t>
    </rPh>
    <rPh sb="281" eb="283">
      <t>ヒリツ</t>
    </rPh>
    <rPh sb="284" eb="286">
      <t>レイネン</t>
    </rPh>
    <rPh sb="289" eb="290">
      <t>アタイ</t>
    </rPh>
    <rPh sb="291" eb="292">
      <t>ヒク</t>
    </rPh>
    <rPh sb="321" eb="323">
      <t>ケイヒ</t>
    </rPh>
    <rPh sb="323" eb="325">
      <t>カイシュウ</t>
    </rPh>
    <rPh sb="325" eb="326">
      <t>リツ</t>
    </rPh>
    <rPh sb="348" eb="350">
      <t>トウガイ</t>
    </rPh>
    <rPh sb="350" eb="352">
      <t>カイシュウ</t>
    </rPh>
    <rPh sb="352" eb="353">
      <t>リツ</t>
    </rPh>
    <rPh sb="354" eb="355">
      <t>オオ</t>
    </rPh>
    <rPh sb="357" eb="359">
      <t>カイゼン</t>
    </rPh>
    <rPh sb="367" eb="368">
      <t>ミ</t>
    </rPh>
    <rPh sb="372" eb="375">
      <t>ライネンド</t>
    </rPh>
    <rPh sb="377" eb="379">
      <t>コウエイ</t>
    </rPh>
    <rPh sb="379" eb="381">
      <t>キギョウ</t>
    </rPh>
    <rPh sb="381" eb="383">
      <t>カイケイ</t>
    </rPh>
    <rPh sb="384" eb="386">
      <t>ドウニュウ</t>
    </rPh>
    <rPh sb="393" eb="395">
      <t>トウガイ</t>
    </rPh>
    <rPh sb="395" eb="397">
      <t>ネンド</t>
    </rPh>
    <rPh sb="399" eb="400">
      <t>ツキ</t>
    </rPh>
    <rPh sb="400" eb="401">
      <t>マツ</t>
    </rPh>
    <rPh sb="402" eb="404">
      <t>シュウシ</t>
    </rPh>
    <rPh sb="405" eb="407">
      <t>ウチキ</t>
    </rPh>
    <rPh sb="407" eb="409">
      <t>ケッサン</t>
    </rPh>
    <rPh sb="410" eb="411">
      <t>オコナ</t>
    </rPh>
    <rPh sb="413" eb="416">
      <t>ジョウカソウ</t>
    </rPh>
    <rPh sb="416" eb="419">
      <t>シヨウリョウ</t>
    </rPh>
    <rPh sb="420" eb="422">
      <t>ミシュウ</t>
    </rPh>
    <rPh sb="422" eb="423">
      <t>ブン</t>
    </rPh>
    <rPh sb="424" eb="425">
      <t>フク</t>
    </rPh>
    <rPh sb="462" eb="464">
      <t>オスイ</t>
    </rPh>
    <rPh sb="464" eb="466">
      <t>ショリ</t>
    </rPh>
    <rPh sb="466" eb="468">
      <t>ゲンカ</t>
    </rPh>
    <rPh sb="535" eb="537">
      <t>イジ</t>
    </rPh>
    <rPh sb="537" eb="540">
      <t>カンリヒ</t>
    </rPh>
    <rPh sb="763" eb="765">
      <t>ルイジ</t>
    </rPh>
    <rPh sb="765" eb="767">
      <t>ダンタイ</t>
    </rPh>
    <rPh sb="768" eb="770">
      <t>ヒカク</t>
    </rPh>
    <rPh sb="772" eb="773">
      <t>タカ</t>
    </rPh>
    <rPh sb="774" eb="776">
      <t>スイジュン</t>
    </rPh>
    <rPh sb="785" eb="787">
      <t>ヘイセイ</t>
    </rPh>
    <rPh sb="789" eb="791">
      <t>ネンド</t>
    </rPh>
    <rPh sb="793" eb="795">
      <t>コジン</t>
    </rPh>
    <rPh sb="795" eb="797">
      <t>セッチ</t>
    </rPh>
    <rPh sb="798" eb="799">
      <t>フク</t>
    </rPh>
    <rPh sb="801" eb="803">
      <t>クイキ</t>
    </rPh>
    <rPh sb="803" eb="804">
      <t>ナイ</t>
    </rPh>
    <rPh sb="804" eb="806">
      <t>ジンコウ</t>
    </rPh>
    <rPh sb="807" eb="809">
      <t>ブンボ</t>
    </rPh>
    <rPh sb="816" eb="819">
      <t>シチョウソン</t>
    </rPh>
    <rPh sb="819" eb="821">
      <t>セッチ</t>
    </rPh>
    <rPh sb="821" eb="822">
      <t>ガタ</t>
    </rPh>
    <rPh sb="823" eb="825">
      <t>ジンコウ</t>
    </rPh>
    <rPh sb="826" eb="828">
      <t>ブンボ</t>
    </rPh>
    <rPh sb="833" eb="835">
      <t>シテキ</t>
    </rPh>
    <rPh sb="836" eb="837">
      <t>ウ</t>
    </rPh>
    <rPh sb="839" eb="841">
      <t>ヘンコウ</t>
    </rPh>
    <rPh sb="843" eb="844">
      <t>タメ</t>
    </rPh>
    <rPh sb="850" eb="853">
      <t>スイセンカ</t>
    </rPh>
    <rPh sb="853" eb="854">
      <t>リツ</t>
    </rPh>
    <phoneticPr fontId="4"/>
  </si>
  <si>
    <t>経営・資産等の状況を的確に把握し、経営基盤の計画的な強化と財政マネジメントの向上に取り組む必要から来年度から公営企業会計を導入する。　　　　施設更新の優先度の把握や適切な維持管理、将来投資経費を踏まえた適正な料金算定による財源確保等に取組み、浄化槽の更新計画や経営戦略の策定を行い、住民生活に必要不可欠なサービスを持続的に提供していく必要がある。</t>
    <rPh sb="0" eb="2">
      <t>ケイエイ</t>
    </rPh>
    <rPh sb="3" eb="6">
      <t>シサンナド</t>
    </rPh>
    <rPh sb="7" eb="9">
      <t>ジョウキョウ</t>
    </rPh>
    <rPh sb="10" eb="12">
      <t>テキカク</t>
    </rPh>
    <rPh sb="13" eb="15">
      <t>ハアク</t>
    </rPh>
    <rPh sb="17" eb="19">
      <t>ケイエイ</t>
    </rPh>
    <rPh sb="19" eb="21">
      <t>キバン</t>
    </rPh>
    <rPh sb="22" eb="25">
      <t>ケイカクテキ</t>
    </rPh>
    <rPh sb="26" eb="28">
      <t>キョウカ</t>
    </rPh>
    <rPh sb="29" eb="31">
      <t>ザイセイ</t>
    </rPh>
    <rPh sb="38" eb="40">
      <t>コウジョウ</t>
    </rPh>
    <rPh sb="41" eb="42">
      <t>ト</t>
    </rPh>
    <rPh sb="43" eb="44">
      <t>ク</t>
    </rPh>
    <rPh sb="45" eb="47">
      <t>ヒツヨウ</t>
    </rPh>
    <rPh sb="49" eb="52">
      <t>ライネンド</t>
    </rPh>
    <rPh sb="54" eb="56">
      <t>コウエイ</t>
    </rPh>
    <rPh sb="56" eb="58">
      <t>キギョウ</t>
    </rPh>
    <rPh sb="58" eb="60">
      <t>カイケイ</t>
    </rPh>
    <rPh sb="61" eb="63">
      <t>ドウニュウ</t>
    </rPh>
    <rPh sb="70" eb="72">
      <t>シセツ</t>
    </rPh>
    <rPh sb="72" eb="74">
      <t>コウシン</t>
    </rPh>
    <rPh sb="75" eb="78">
      <t>ユウセンド</t>
    </rPh>
    <rPh sb="79" eb="81">
      <t>ハアク</t>
    </rPh>
    <rPh sb="82" eb="84">
      <t>テキセツ</t>
    </rPh>
    <rPh sb="85" eb="87">
      <t>イジ</t>
    </rPh>
    <rPh sb="87" eb="89">
      <t>カンリ</t>
    </rPh>
    <rPh sb="121" eb="124">
      <t>ジョウカソウ</t>
    </rPh>
    <rPh sb="125" eb="127">
      <t>コウシン</t>
    </rPh>
    <rPh sb="138" eb="139">
      <t>オコナ</t>
    </rPh>
    <rPh sb="159" eb="160">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</si>
</sst>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43-4C37-B386-3A46931605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43-4C37-B386-3A46931605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101.36</c:v>
                </c:pt>
                <c:pt idx="1">
                  <c:v>91.09</c:v>
                </c:pt>
                <c:pt idx="2">
                  <c:v>79.83</c:v>
                </c:pt>
                <c:pt idx="3">
                  <c:v>97.59</c:v>
                </c:pt>
                <c:pt idx="4">
                  <c:v>119.15</c:v>
                </c:pt>
              </c:numCache>
            </c:numRef>
          </c:val>
          <c:extLst>
            <c:ext xmlns:c16="http://schemas.microsoft.com/office/drawing/2014/chart" uri="{C3380CC4-5D6E-409C-BE32-E72D297353CC}">
              <c16:uniqueId val="{00000000-7B54-44A5-B958-E4151D013E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54-44A5-B958-E4151D013E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13-4F52-89FC-3333BCA67A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3-4F52-89FC-3333BCA67A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B5-47A2-9D95-E97A5BCD1E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5-47A2-9D95-E97A5BCD1E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D5-477A-B465-EB0348F29F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D5-477A-B465-EB0348F29F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E5-460D-8818-BECB2216C4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E5-460D-8818-BECB2216C4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379.48</c:v>
                </c:pt>
                <c:pt idx="1">
                  <c:v>358.26</c:v>
                </c:pt>
                <c:pt idx="2">
                  <c:v>340.54</c:v>
                </c:pt>
                <c:pt idx="3">
                  <c:v>354.39</c:v>
                </c:pt>
                <c:pt idx="4">
                  <c:v>300.12</c:v>
                </c:pt>
              </c:numCache>
            </c:numRef>
          </c:val>
          <c:extLst>
            <c:ext xmlns:c16="http://schemas.microsoft.com/office/drawing/2014/chart" uri="{C3380CC4-5D6E-409C-BE32-E72D297353CC}">
              <c16:uniqueId val="{00000000-D2F9-4A2A-9528-E82C6733DA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D2F9-4A2A-9528-E82C6733DA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50.37</c:v>
                </c:pt>
                <c:pt idx="1">
                  <c:v>53.14</c:v>
                </c:pt>
                <c:pt idx="2">
                  <c:v>48</c:v>
                </c:pt>
                <c:pt idx="3">
                  <c:v>49.21</c:v>
                </c:pt>
                <c:pt idx="4">
                  <c:v>57.1</c:v>
                </c:pt>
              </c:numCache>
            </c:numRef>
          </c:val>
          <c:extLst>
            <c:ext xmlns:c16="http://schemas.microsoft.com/office/drawing/2014/chart" uri="{C3380CC4-5D6E-409C-BE32-E72D297353CC}">
              <c16:uniqueId val="{00000000-4C30-4E42-935E-3C3B20F8C11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4C30-4E42-935E-3C3B20F8C11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321.75</c:v>
                </c:pt>
                <c:pt idx="1">
                  <c:v>304.31</c:v>
                </c:pt>
                <c:pt idx="2">
                  <c:v>337.64</c:v>
                </c:pt>
                <c:pt idx="3">
                  <c:v>329.66</c:v>
                </c:pt>
                <c:pt idx="4">
                  <c:v>290.58999999999997</c:v>
                </c:pt>
              </c:numCache>
            </c:numRef>
          </c:val>
          <c:extLst>
            <c:ext xmlns:c16="http://schemas.microsoft.com/office/drawing/2014/chart" uri="{C3380CC4-5D6E-409C-BE32-E72D297353CC}">
              <c16:uniqueId val="{00000000-8EB3-433F-AE96-1280C3F785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8EB3-433F-AE96-1280C3F785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43.93</c:v>
                </c:pt>
                <c:pt idx="1">
                  <c:v>45.07</c:v>
                </c:pt>
                <c:pt idx="2">
                  <c:v>47.93</c:v>
                </c:pt>
                <c:pt idx="3">
                  <c:v>47.73</c:v>
                </c:pt>
                <c:pt idx="4">
                  <c:v>47.17</c:v>
                </c:pt>
              </c:numCache>
            </c:numRef>
          </c:val>
          <c:extLst>
            <c:ext xmlns:c16="http://schemas.microsoft.com/office/drawing/2014/chart" uri="{C3380CC4-5D6E-409C-BE32-E72D297353CC}">
              <c16:uniqueId val="{00000000-60CD-41CE-B9A3-460B813A63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60CD-41CE-B9A3-460B813A63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70.5</c:v>
                </c:pt>
                <c:pt idx="1">
                  <c:v>72</c:v>
                </c:pt>
                <c:pt idx="2">
                  <c:v>74.12</c:v>
                </c:pt>
                <c:pt idx="3">
                  <c:v>100</c:v>
                </c:pt>
                <c:pt idx="4">
                  <c:v>100</c:v>
                </c:pt>
              </c:numCache>
            </c:numRef>
          </c:val>
          <c:extLst>
            <c:ext xmlns:c16="http://schemas.microsoft.com/office/drawing/2014/chart" uri="{C3380CC4-5D6E-409C-BE32-E72D297353CC}">
              <c16:uniqueId val="{00000000-D591-4AD7-A595-416449B2E8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D591-4AD7-A595-416449B2E8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埼玉県　嵐山町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17890</v>
      </c>
      <c r="AM8" s="75"/>
      <c r="AN8" s="75"/>
      <c r="AO8" s="75"/>
      <c r="AP8" s="75"/>
      <c r="AQ8" s="75"/>
      <c r="AR8" s="75"/>
      <c r="AS8" s="75"/>
      <c r="AT8" s="74">
        <f>データ!T6</f>
        <v>29.92</v>
      </c>
      <c r="AU8" s="74"/>
      <c r="AV8" s="74"/>
      <c r="AW8" s="74"/>
      <c r="AX8" s="74"/>
      <c r="AY8" s="74"/>
      <c r="AZ8" s="74"/>
      <c r="BA8" s="74"/>
      <c r="BB8" s="74">
        <f>データ!U6</f>
        <v>597.92999999999995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7.64</v>
      </c>
      <c r="Q10" s="74"/>
      <c r="R10" s="74"/>
      <c r="S10" s="74"/>
      <c r="T10" s="74"/>
      <c r="U10" s="74"/>
      <c r="V10" s="74"/>
      <c r="W10" s="74">
        <f>データ!Q6</f>
        <v>100</v>
      </c>
      <c r="X10" s="74"/>
      <c r="Y10" s="74"/>
      <c r="Z10" s="74"/>
      <c r="AA10" s="74"/>
      <c r="AB10" s="74"/>
      <c r="AC10" s="74"/>
      <c r="AD10" s="75">
        <f>データ!R6</f>
        <v>3080</v>
      </c>
      <c r="AE10" s="75"/>
      <c r="AF10" s="75"/>
      <c r="AG10" s="75"/>
      <c r="AH10" s="75"/>
      <c r="AI10" s="75"/>
      <c r="AJ10" s="75"/>
      <c r="AK10" s="2"/>
      <c r="AL10" s="75">
        <f>データ!V6</f>
        <v>1363</v>
      </c>
      <c r="AM10" s="75"/>
      <c r="AN10" s="75"/>
      <c r="AO10" s="75"/>
      <c r="AP10" s="75"/>
      <c r="AQ10" s="75"/>
      <c r="AR10" s="75"/>
      <c r="AS10" s="75"/>
      <c r="AT10" s="74">
        <f>データ!W6</f>
        <v>26.48</v>
      </c>
      <c r="AU10" s="74"/>
      <c r="AV10" s="74"/>
      <c r="AW10" s="74"/>
      <c r="AX10" s="74"/>
      <c r="AY10" s="74"/>
      <c r="AZ10" s="74"/>
      <c r="BA10" s="74"/>
      <c r="BB10" s="74">
        <f>データ!X6</f>
        <v>51.47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122</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44</v>
      </c>
      <c r="O86" s="26" t="str">
        <f>データ!EO6</f>
        <v>【-】</v>
      </c>
    </row>
  </sheetData>
  <sheetProtection algorithmName="SHA-512" hashValue="+3DssW1FMeCE2E58rEhVryBIZQtKNZEpfBcPocQZh+acCM1Hxp2ppRsCpTLuzhr0azQJQjjXHp5/O6CMUlvXZQ==" saltValue="K+yi8s17I060yb8GISKg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113425</v>
      </c>
      <c r="D6" s="33">
        <f t="shared" si="3"/>
        <v>47</v>
      </c>
      <c r="E6" s="33">
        <f t="shared" si="3"/>
        <v>18</v>
      </c>
      <c r="F6" s="33">
        <f t="shared" si="3"/>
        <v>0</v>
      </c>
      <c r="G6" s="33">
        <f t="shared" si="3"/>
        <v>0</v>
      </c>
      <c r="H6" s="33" t="str">
        <f t="shared" si="3"/>
        <v>埼玉県　嵐山町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7.64</v>
      </c>
      <c r="Q6" s="34">
        <f t="shared" si="3"/>
        <v>100</v>
      </c>
      <c r="R6" s="34">
        <f t="shared" si="3"/>
        <v>3080</v>
      </c>
      <c r="S6" s="34">
        <f t="shared" si="3"/>
        <v>17890</v>
      </c>
      <c r="T6" s="34">
        <f t="shared" si="3"/>
        <v>29.92</v>
      </c>
      <c r="U6" s="34">
        <f t="shared" si="3"/>
        <v>597.92999999999995</v>
      </c>
      <c r="V6" s="34">
        <f t="shared" si="3"/>
        <v>1363</v>
      </c>
      <c r="W6" s="34">
        <f t="shared" si="3"/>
        <v>26.48</v>
      </c>
      <c r="X6" s="34">
        <f t="shared" si="3"/>
        <v>51.47</v>
      </c>
      <c r="Y6" s="35">
        <f>IF(Y7="",NA(),Y7)</f>
        <v>101.36</v>
      </c>
      <c r="Z6" s="35">
        <f t="shared" ref="Z6:AH6" si="4">IF(Z7="",NA(),Z7)</f>
        <v>91.09</v>
      </c>
      <c r="AA6" s="35">
        <f t="shared" si="4"/>
        <v>79.83</v>
      </c>
      <c r="AB6" s="35">
        <f t="shared" si="4"/>
        <v>97.59</v>
      </c>
      <c r="AC6" s="35">
        <f t="shared" si="4"/>
        <v>119.15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379.48</v>
      </c>
      <c r="BG6" s="35">
        <f t="shared" ref="BG6:BO6" si="7">IF(BG7="",NA(),BG7)</f>
        <v>358.26</v>
      </c>
      <c r="BH6" s="35">
        <f t="shared" si="7"/>
        <v>340.54</v>
      </c>
      <c r="BI6" s="35">
        <f t="shared" si="7"/>
        <v>354.39</v>
      </c>
      <c r="BJ6" s="35">
        <f t="shared" si="7"/>
        <v>300.12</v>
      </c>
      <c r="BK6" s="35">
        <f t="shared" si="7"/>
        <v>392.19</v>
      </c>
      <c r="BL6" s="35">
        <f t="shared" si="7"/>
        <v>413.5</v>
      </c>
      <c r="BM6" s="35">
        <f t="shared" si="7"/>
        <v>407.42</v>
      </c>
      <c r="BN6" s="35">
        <f t="shared" si="7"/>
        <v>386.46</v>
      </c>
      <c r="BO6" s="35">
        <f t="shared" si="7"/>
        <v>421.25</v>
      </c>
      <c r="BP6" s="34" t="str">
        <f>IF(BP7="","",IF(BP7="-","【-】","【"&amp;SUBSTITUTE(TEXT(BP7,"#,##0.00"),"-","△")&amp;"】"))</f>
        <v>【307.23】</v>
      </c>
      <c r="BQ6" s="35">
        <f>IF(BQ7="",NA(),BQ7)</f>
        <v>50.37</v>
      </c>
      <c r="BR6" s="35">
        <f t="shared" ref="BR6:BZ6" si="8">IF(BR7="",NA(),BR7)</f>
        <v>53.14</v>
      </c>
      <c r="BS6" s="35">
        <f t="shared" si="8"/>
        <v>48</v>
      </c>
      <c r="BT6" s="35">
        <f t="shared" si="8"/>
        <v>49.21</v>
      </c>
      <c r="BU6" s="35">
        <f t="shared" si="8"/>
        <v>57.1</v>
      </c>
      <c r="BV6" s="35">
        <f t="shared" si="8"/>
        <v>57.03</v>
      </c>
      <c r="BW6" s="35">
        <f t="shared" si="8"/>
        <v>55.84</v>
      </c>
      <c r="BX6" s="35">
        <f t="shared" si="8"/>
        <v>57.08</v>
      </c>
      <c r="BY6" s="35">
        <f t="shared" si="8"/>
        <v>55.85</v>
      </c>
      <c r="BZ6" s="35">
        <f t="shared" si="8"/>
        <v>53.23</v>
      </c>
      <c r="CA6" s="34" t="str">
        <f>IF(CA7="","",IF(CA7="-","【-】","【"&amp;SUBSTITUTE(TEXT(CA7,"#,##0.00"),"-","△")&amp;"】"))</f>
        <v>【59.98】</v>
      </c>
      <c r="CB6" s="35">
        <f>IF(CB7="",NA(),CB7)</f>
        <v>321.75</v>
      </c>
      <c r="CC6" s="35">
        <f t="shared" ref="CC6:CK6" si="9">IF(CC7="",NA(),CC7)</f>
        <v>304.31</v>
      </c>
      <c r="CD6" s="35">
        <f t="shared" si="9"/>
        <v>337.64</v>
      </c>
      <c r="CE6" s="35">
        <f t="shared" si="9"/>
        <v>329.66</v>
      </c>
      <c r="CF6" s="35">
        <f t="shared" si="9"/>
        <v>290.58999999999997</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43.93</v>
      </c>
      <c r="CN6" s="35">
        <f t="shared" ref="CN6:CV6" si="10">IF(CN7="",NA(),CN7)</f>
        <v>45.07</v>
      </c>
      <c r="CO6" s="35">
        <f t="shared" si="10"/>
        <v>47.93</v>
      </c>
      <c r="CP6" s="35">
        <f t="shared" si="10"/>
        <v>47.73</v>
      </c>
      <c r="CQ6" s="35">
        <f t="shared" si="10"/>
        <v>47.17</v>
      </c>
      <c r="CR6" s="35">
        <f t="shared" si="10"/>
        <v>58.25</v>
      </c>
      <c r="CS6" s="35">
        <f t="shared" si="10"/>
        <v>61.55</v>
      </c>
      <c r="CT6" s="35">
        <f t="shared" si="10"/>
        <v>57.22</v>
      </c>
      <c r="CU6" s="35">
        <f t="shared" si="10"/>
        <v>54.93</v>
      </c>
      <c r="CV6" s="35">
        <f t="shared" si="10"/>
        <v>55.96</v>
      </c>
      <c r="CW6" s="34" t="str">
        <f>IF(CW7="","",IF(CW7="-","【-】","【"&amp;SUBSTITUTE(TEXT(CW7,"#,##0.00"),"-","△")&amp;"】"))</f>
        <v>【58.71】</v>
      </c>
      <c r="CX6" s="35">
        <f>IF(CX7="",NA(),CX7)</f>
        <v>70.5</v>
      </c>
      <c r="CY6" s="35">
        <f t="shared" ref="CY6:DG6" si="11">IF(CY7="",NA(),CY7)</f>
        <v>72</v>
      </c>
      <c r="CZ6" s="35">
        <f t="shared" si="11"/>
        <v>74.12</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113425</v>
      </c>
      <c r="D7" s="37">
        <v>47</v>
      </c>
      <c r="E7" s="37">
        <v>18</v>
      </c>
      <c r="F7" s="37">
        <v>0</v>
      </c>
      <c r="G7" s="37">
        <v>0</v>
      </c>
      <c r="H7" s="37" t="s">
        <v>99</v>
      </c>
      <c r="I7" s="37" t="s">
        <v>100</v>
      </c>
      <c r="J7" s="37" t="s">
        <v>101</v>
      </c>
      <c r="K7" s="37" t="s">
        <v>102</v>
      </c>
      <c r="L7" s="37" t="s">
        <v>103</v>
      </c>
      <c r="M7" s="37" t="s">
        <v>104</v>
      </c>
      <c r="N7" s="38" t="s">
        <v>105</v>
      </c>
      <c r="O7" s="38" t="s">
        <v>106</v>
      </c>
      <c r="P7" s="38">
        <v>7.64</v>
      </c>
      <c r="Q7" s="38">
        <v>100</v>
      </c>
      <c r="R7" s="38">
        <v>3080</v>
      </c>
      <c r="S7" s="38">
        <v>17890</v>
      </c>
      <c r="T7" s="38">
        <v>29.92</v>
      </c>
      <c r="U7" s="38">
        <v>597.92999999999995</v>
      </c>
      <c r="V7" s="38">
        <v>1363</v>
      </c>
      <c r="W7" s="38">
        <v>26.48</v>
      </c>
      <c r="X7" s="38">
        <v>51.47</v>
      </c>
      <c r="Y7" s="38">
        <v>101.36</v>
      </c>
      <c r="Z7" s="38">
        <v>91.09</v>
      </c>
      <c r="AA7" s="38">
        <v>79.83</v>
      </c>
      <c r="AB7" s="38">
        <v>97.59</v>
      </c>
      <c r="AC7" s="38">
        <v>119.15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379.48</v>
      </c>
      <c r="BG7" s="38">
        <v>358.26</v>
      </c>
      <c r="BH7" s="38">
        <v>340.54</v>
      </c>
      <c r="BI7" s="38">
        <v>354.39</v>
      </c>
      <c r="BJ7" s="38">
        <v>300.12</v>
      </c>
      <c r="BK7" s="38">
        <v>392.19</v>
      </c>
      <c r="BL7" s="38">
        <v>413.5</v>
      </c>
      <c r="BM7" s="38">
        <v>407.42</v>
      </c>
      <c r="BN7" s="38">
        <v>386.46</v>
      </c>
      <c r="BO7" s="38">
        <v>421.25</v>
      </c>
      <c r="BP7" s="38">
        <v>307.23</v>
      </c>
      <c r="BQ7" s="38">
        <v>50.37</v>
      </c>
      <c r="BR7" s="38">
        <v>53.14</v>
      </c>
      <c r="BS7" s="38">
        <v>48</v>
      </c>
      <c r="BT7" s="38">
        <v>49.21</v>
      </c>
      <c r="BU7" s="38">
        <v>57.1</v>
      </c>
      <c r="BV7" s="38">
        <v>57.03</v>
      </c>
      <c r="BW7" s="38">
        <v>55.84</v>
      </c>
      <c r="BX7" s="38">
        <v>57.08</v>
      </c>
      <c r="BY7" s="38">
        <v>55.85</v>
      </c>
      <c r="BZ7" s="38">
        <v>53.23</v>
      </c>
      <c r="CA7" s="38">
        <v>59.98</v>
      </c>
      <c r="CB7" s="38">
        <v>321.75</v>
      </c>
      <c r="CC7" s="38">
        <v>304.31</v>
      </c>
      <c r="CD7" s="38">
        <v>337.64</v>
      </c>
      <c r="CE7" s="38">
        <v>329.66</v>
      </c>
      <c r="CF7" s="38">
        <v>290.58999999999997</v>
      </c>
      <c r="CG7" s="38">
        <v>283.73</v>
      </c>
      <c r="CH7" s="38">
        <v>287.57</v>
      </c>
      <c r="CI7" s="38">
        <v>286.86</v>
      </c>
      <c r="CJ7" s="38">
        <v>287.91000000000003</v>
      </c>
      <c r="CK7" s="38">
        <v>283.3</v>
      </c>
      <c r="CL7" s="38">
        <v>272.98</v>
      </c>
      <c r="CM7" s="38">
        <v>43.93</v>
      </c>
      <c r="CN7" s="38">
        <v>45.07</v>
      </c>
      <c r="CO7" s="38">
        <v>47.93</v>
      </c>
      <c r="CP7" s="38">
        <v>47.73</v>
      </c>
      <c r="CQ7" s="38">
        <v>47.17</v>
      </c>
      <c r="CR7" s="38">
        <v>58.25</v>
      </c>
      <c r="CS7" s="38">
        <v>61.55</v>
      </c>
      <c r="CT7" s="38">
        <v>57.22</v>
      </c>
      <c r="CU7" s="38">
        <v>54.93</v>
      </c>
      <c r="CV7" s="38">
        <v>55.96</v>
      </c>
      <c r="CW7" s="38">
        <v>58.71</v>
      </c>
      <c r="CX7" s="38">
        <v>70.5</v>
      </c>
      <c r="CY7" s="38">
        <v>72</v>
      </c>
      <c r="CZ7" s="38">
        <v>74.12</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2021-02-02T00:37:20Z</cp:lastPrinted>
  <dcterms:created xsi:type="dcterms:W3CDTF">2020-12-04T03:16:36Z</dcterms:created>
  <dcterms:modified xsi:type="dcterms:W3CDTF">2021-02-02T00:37:32Z</dcterms:modified>
  <cp:category/>
</cp:coreProperties>
</file>