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a0U5Neiai9aDQq6v3jASu21ncH8vbqauYsEvETNjpR9C2tB7uWeFl6wZVZkzOJyOlbxv2ixwnZDC9onFCFu1QQ==" workbookSaltValue="GpT5whDzw8SX2OVzHQzcn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<sst xmlns="http://schemas.openxmlformats.org/spreadsheetml/2006/main" count="253" uniqueCount="126">
  <si>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</si>
  <si>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</si>
  <si>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</si>
  <si>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</si>
  <si>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</si>
  <si>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</si>
  <si>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</si>
  <si>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</si>
  <si>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</si>
  <si>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</si>
  <si>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</si>
  <si>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</si>
  <si>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</si>
  <si>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</si>
  <si>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</si>
  <si>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</si>
  <si>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</si>
  <si>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</si>
  <si>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</si>
  <si>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</si>
  <si>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</si>
  <si>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</si>
  <si>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</si>
  <si>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</si>
  <si>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</si>
  <si>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</si>
  <si>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</si>
  <si>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</si>
  <si>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</si>
  <si>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</si>
  <si>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</si>
  <si>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</si>
  <si>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</si>
  <si>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</si>
  <si>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</si>
  <si>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</si>
  <si>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</si>
  <si>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</si>
  <si>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</si>
  <si>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</si>
  <si>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</si>
  <si>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</si>
  <si>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</si>
  <si>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</si>
  <si>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</si>
  <si>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</si>
  <si>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</si>
  <si>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</si>
  <si>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</si>
  <si>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</si>
  <si>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</si>
  <si>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</si>
  <si>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</si>
  <si>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</si>
  <si>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</si>
  <si>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</si>
  <si>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</si>
  <si>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</si>
  <si>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</si>
  <si>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</si>
  <si>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</si>
  <si>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</si>
  <si>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</si>
  <si>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</si>
  <si>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</si>
  <si>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</si>
  <si>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</si>
  <si>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</si>
  <si>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</si>
  <si>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</si>
  <si>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</si>
  <si>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</si>
  <si>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</si>
  <si>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</si>
  <si>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</si>
  <si>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</si>
  <si>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</si>
  <si>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</si>
  <si>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</si>
  <si>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</si>
  <si>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</si>
  <si>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</si>
  <si>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</si>
  <si>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</si>
  <si>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</si>
  <si>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</si>
  <si>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</si>
  <si>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</si>
  <si>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</si>
  <si>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</si>
  <si>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</si>
  <si>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</si>
  <si>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</si>
  <si>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</si>
  <si>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</si>
  <si>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</si>
  <si>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</si>
  <si>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</si>
  <si>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</si>
  <si>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</si>
  <si>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</si>
  <si>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</si>
  <si>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</si>
  <si>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</si>
  <si>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</si>
  <si>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</si>
  <si>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</si>
  <si>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</si>
  <si>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</si>
  <si>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</si>
  <si>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</si>
  <si>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</si>
  <si>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</si>
  <si>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</si>
  <si>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</si>
  <si>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</si>
  <si>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</si>
  <si>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</si>
  <si>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</si>
  <si>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</si>
  <si>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</si>
  <si>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</si>
  <si>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</si>
  <si>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経営・資産等の状況を的確に把握し、経営基盤の計画的な強化と財政マネジメントの向上に取り組む必要から公営企業会計の導入作業が進行中である。当該会計の導入後、施設更新の優先度の把握や適切な維持管理、将来投資経費を踏まえた適正な料金算定による財源確保等に取組み、浄化槽の更新計画や経営戦略を立てながら住民生活に必要不可欠なサービスを持続的に提供していく必要がある。</t>
    <rPh sb="0" eb="2">
      <t>ゲンザイ</t>
    </rPh>
    <rPh sb="3" eb="5">
      <t>ケイエイ</t>
    </rPh>
    <rPh sb="6" eb="9">
      <t>シサンナド</t>
    </rPh>
    <rPh sb="10" eb="12">
      <t>ジョウキョウ</t>
    </rPh>
    <rPh sb="13" eb="15">
      <t>テキカク</t>
    </rPh>
    <rPh sb="16" eb="18">
      <t>ハアク</t>
    </rPh>
    <rPh sb="20" eb="22">
      <t>ケイエイ</t>
    </rPh>
    <rPh sb="22" eb="24">
      <t>キバン</t>
    </rPh>
    <rPh sb="25" eb="28">
      <t>ケイカクテキ</t>
    </rPh>
    <rPh sb="29" eb="31">
      <t>キョウカ</t>
    </rPh>
    <rPh sb="32" eb="34">
      <t>ザイセイ</t>
    </rPh>
    <rPh sb="41" eb="43">
      <t>コウジョウ</t>
    </rPh>
    <rPh sb="44" eb="45">
      <t>ト</t>
    </rPh>
    <rPh sb="46" eb="47">
      <t>ク</t>
    </rPh>
    <rPh sb="48" eb="50">
      <t>ヒツヨウ</t>
    </rPh>
    <rPh sb="52" eb="54">
      <t>コウエイ</t>
    </rPh>
    <rPh sb="54" eb="56">
      <t>キギョウ</t>
    </rPh>
    <rPh sb="56" eb="58">
      <t>カイケイ</t>
    </rPh>
    <rPh sb="59" eb="61">
      <t>ドウニュウ</t>
    </rPh>
    <rPh sb="61" eb="63">
      <t>サギョウ</t>
    </rPh>
    <rPh sb="64" eb="67">
      <t>シンコウチュウ</t>
    </rPh>
    <rPh sb="71" eb="73">
      <t>トウガイ</t>
    </rPh>
    <rPh sb="73" eb="75">
      <t>カイケイ</t>
    </rPh>
    <rPh sb="76" eb="78">
      <t>ドウニュウ</t>
    </rPh>
    <rPh sb="78" eb="79">
      <t>ゴ</t>
    </rPh>
    <rPh sb="80" eb="82">
      <t>シセツ</t>
    </rPh>
    <rPh sb="82" eb="84">
      <t>コウシン</t>
    </rPh>
    <rPh sb="85" eb="88">
      <t>ユウセンド</t>
    </rPh>
    <rPh sb="89" eb="91">
      <t>ハアク</t>
    </rPh>
    <rPh sb="92" eb="94">
      <t>テキセツ</t>
    </rPh>
    <rPh sb="95" eb="97">
      <t>イジ</t>
    </rPh>
    <rPh sb="97" eb="99">
      <t>カンリ</t>
    </rPh>
    <rPh sb="100" eb="102">
      <t>ショウライ</t>
    </rPh>
    <rPh sb="102" eb="104">
      <t>トウシ</t>
    </rPh>
    <rPh sb="104" eb="106">
      <t>ケイヒ</t>
    </rPh>
    <rPh sb="107" eb="108">
      <t>フ</t>
    </rPh>
    <rPh sb="111" eb="113">
      <t>テキセイ</t>
    </rPh>
    <rPh sb="114" eb="116">
      <t>リョウキン</t>
    </rPh>
    <rPh sb="116" eb="118">
      <t>サンテイ</t>
    </rPh>
    <rPh sb="121" eb="123">
      <t>ザイゲン</t>
    </rPh>
    <rPh sb="123" eb="125">
      <t>カクホ</t>
    </rPh>
    <rPh sb="125" eb="126">
      <t>ナド</t>
    </rPh>
    <rPh sb="127" eb="129">
      <t>トリク</t>
    </rPh>
    <rPh sb="131" eb="134">
      <t>ジョウカソウ</t>
    </rPh>
    <rPh sb="135" eb="137">
      <t>コウシン</t>
    </rPh>
    <rPh sb="137" eb="139">
      <t>ケイカク</t>
    </rPh>
    <rPh sb="140" eb="142">
      <t>ケイエイ</t>
    </rPh>
    <rPh sb="142" eb="144">
      <t>センリャク</t>
    </rPh>
    <rPh sb="145" eb="146">
      <t>タ</t>
    </rPh>
    <rPh sb="150" eb="152">
      <t>ジュウミン</t>
    </rPh>
    <rPh sb="152" eb="154">
      <t>セイカツ</t>
    </rPh>
    <rPh sb="155" eb="157">
      <t>ヒツヨウ</t>
    </rPh>
    <rPh sb="157" eb="160">
      <t>フカケツ</t>
    </rPh>
    <rPh sb="166" eb="169">
      <t>ジゾクテキ</t>
    </rPh>
    <rPh sb="170" eb="172">
      <t>テイキョウ</t>
    </rPh>
    <rPh sb="176" eb="178">
      <t>ヒツヨウ</t>
    </rPh>
    <phoneticPr fontId="4"/>
  </si>
  <si>
    <t>町管理型に寄附移管された合併処理浄化槽については、設置年度や設置場所の状況がまちまちであることから、将来的には耐用年数を迎える浄化槽の調査と老朽化対策を検討する必要がある。</t>
    <rPh sb="0" eb="1">
      <t>マチ</t>
    </rPh>
    <rPh sb="1" eb="4">
      <t>カンリガタ</t>
    </rPh>
    <rPh sb="5" eb="7">
      <t>キフ</t>
    </rPh>
    <rPh sb="7" eb="9">
      <t>イカン</t>
    </rPh>
    <rPh sb="12" eb="14">
      <t>ガッペイ</t>
    </rPh>
    <rPh sb="14" eb="16">
      <t>ショリ</t>
    </rPh>
    <rPh sb="16" eb="19">
      <t>ジョウカソウ</t>
    </rPh>
    <rPh sb="25" eb="27">
      <t>セッチ</t>
    </rPh>
    <rPh sb="27" eb="29">
      <t>ネンド</t>
    </rPh>
    <rPh sb="30" eb="32">
      <t>セッチ</t>
    </rPh>
    <rPh sb="32" eb="34">
      <t>バショ</t>
    </rPh>
    <rPh sb="35" eb="37">
      <t>ジョウキョウ</t>
    </rPh>
    <rPh sb="50" eb="53">
      <t>ショウライテキ</t>
    </rPh>
    <rPh sb="55" eb="57">
      <t>タイヨウ</t>
    </rPh>
    <rPh sb="57" eb="59">
      <t>ネンスウ</t>
    </rPh>
    <rPh sb="60" eb="61">
      <t>ムカ</t>
    </rPh>
    <rPh sb="63" eb="66">
      <t>ジョウカソウ</t>
    </rPh>
    <rPh sb="67" eb="69">
      <t>チョウサ</t>
    </rPh>
    <rPh sb="70" eb="73">
      <t>ロウキュウカ</t>
    </rPh>
    <rPh sb="73" eb="75">
      <t>タイサク</t>
    </rPh>
    <rPh sb="76" eb="78">
      <t>ケントウ</t>
    </rPh>
    <rPh sb="80" eb="82">
      <t>ヒツヨウ</t>
    </rPh>
    <phoneticPr fontId="4"/>
  </si>
  <si>
    <t>①収益的収支比率　　　　　　　　　　　　　　　　　　　　地方債の元金償還が据置期間中であった為比率は安定していたが、元金償還の開始及び平成２５年度の起債借入にあたり借入額算定に誤りが判明し繰上償還したことに伴い、収支比率が悪化した。今後、使用料改定等を含めた収入増加策の検討が肝要である。　　　　　　　　　　　　　　　　　　　　　④企業債残高対事業規模比率　　　　　　　　　　　　　使用料収入は整備が進むにつれ増収となるものの地方債発行額は増加している。　　　　　　　　　　　　　　　　　　⑤経費回収率　　　　　　　　　　　　　　　　　　　　　整備が進むに従い維持管理費も増加し、使用料収入では賄いきれていない状況であり、費用の節減と平成３２年度から公営企業会計の導入後の経営分析による使用料の適正化を図る必要がある。　　　　　　　　　　　　　　　　　　　　　　　　　　　　　　　　　　　　　　　　　⑥汚水処理原価　　　　　　　　　　　　　　　　　　　寄附浄化槽を含む町管理型浄化槽の増加による保守管理委託料及び清掃委託料等の維持管理費が増加したことに伴い処理原価が悪化した。一層の維持管理費の節減に努めると共に、使用料の適正化の検討が肝要である。　　　　　　　　　　　　　　　　　　　　　　　　⑦施設利用率　　　　　　　　　　　　　　　　　　　　　　　　　　　　　浄化槽は、原則、床面積により人槽が決定されるが、高齢化や節水器具の普及に伴い施設対応能力に対する処理水量割合が低いと推測される。　　　　　　　　　　　　　　　　　　⑧水洗化率　　　　　　　　　　　　　　　　　　　　　　　類似団体と比較して高い基準にあるが、今後も水洗化率の向上に努める必要がある。</t>
    <rPh sb="1" eb="4">
      <t>シュウエキテキ</t>
    </rPh>
    <rPh sb="4" eb="6">
      <t>シュウシ</t>
    </rPh>
    <rPh sb="6" eb="8">
      <t>ヒリツ</t>
    </rPh>
    <rPh sb="28" eb="31">
      <t>チホウサイ</t>
    </rPh>
    <rPh sb="32" eb="34">
      <t>ガンキン</t>
    </rPh>
    <rPh sb="34" eb="36">
      <t>ショウカン</t>
    </rPh>
    <rPh sb="37" eb="39">
      <t>スエオキ</t>
    </rPh>
    <rPh sb="39" eb="42">
      <t>キカンチュウ</t>
    </rPh>
    <rPh sb="46" eb="47">
      <t>タメ</t>
    </rPh>
    <rPh sb="47" eb="49">
      <t>ヒリツ</t>
    </rPh>
    <rPh sb="50" eb="52">
      <t>アンテイ</t>
    </rPh>
    <rPh sb="58" eb="60">
      <t>ガンキン</t>
    </rPh>
    <rPh sb="60" eb="62">
      <t>ショウカン</t>
    </rPh>
    <rPh sb="63" eb="65">
      <t>カイシ</t>
    </rPh>
    <rPh sb="65" eb="66">
      <t>オヨ</t>
    </rPh>
    <rPh sb="67" eb="69">
      <t>ヘイセイ</t>
    </rPh>
    <rPh sb="71" eb="73">
      <t>ネンド</t>
    </rPh>
    <rPh sb="74" eb="76">
      <t>キサイ</t>
    </rPh>
    <rPh sb="76" eb="78">
      <t>カリイレ</t>
    </rPh>
    <rPh sb="82" eb="84">
      <t>カリイレ</t>
    </rPh>
    <rPh sb="84" eb="85">
      <t>ガク</t>
    </rPh>
    <rPh sb="85" eb="87">
      <t>サンテイ</t>
    </rPh>
    <rPh sb="88" eb="89">
      <t>アヤマ</t>
    </rPh>
    <rPh sb="91" eb="93">
      <t>ハンメイ</t>
    </rPh>
    <rPh sb="94" eb="96">
      <t>クリア</t>
    </rPh>
    <rPh sb="96" eb="98">
      <t>ショウカン</t>
    </rPh>
    <rPh sb="103" eb="104">
      <t>トモナ</t>
    </rPh>
    <rPh sb="106" eb="108">
      <t>シュウシ</t>
    </rPh>
    <rPh sb="108" eb="110">
      <t>ヒリツ</t>
    </rPh>
    <rPh sb="111" eb="113">
      <t>アッカ</t>
    </rPh>
    <rPh sb="116" eb="118">
      <t>コンゴ</t>
    </rPh>
    <rPh sb="426" eb="428">
      <t>キフ</t>
    </rPh>
    <rPh sb="428" eb="431">
      <t>ジョウカソウ</t>
    </rPh>
    <rPh sb="432" eb="433">
      <t>フク</t>
    </rPh>
    <rPh sb="434" eb="435">
      <t>マチ</t>
    </rPh>
    <rPh sb="435" eb="438">
      <t>カンリガタ</t>
    </rPh>
    <rPh sb="438" eb="441">
      <t>ジョウカソウ</t>
    </rPh>
    <rPh sb="442" eb="444">
      <t>ゾウカ</t>
    </rPh>
    <rPh sb="447" eb="449">
      <t>ホシュ</t>
    </rPh>
    <rPh sb="449" eb="451">
      <t>カンリ</t>
    </rPh>
    <rPh sb="451" eb="454">
      <t>イタクリョウ</t>
    </rPh>
    <rPh sb="454" eb="455">
      <t>オヨ</t>
    </rPh>
    <rPh sb="456" eb="458">
      <t>セイソウ</t>
    </rPh>
    <rPh sb="458" eb="461">
      <t>イタクリョウ</t>
    </rPh>
    <rPh sb="461" eb="462">
      <t>ナド</t>
    </rPh>
    <rPh sb="463" eb="465">
      <t>イジ</t>
    </rPh>
    <rPh sb="465" eb="468">
      <t>カンリヒ</t>
    </rPh>
    <rPh sb="469" eb="471">
      <t>ゾウカ</t>
    </rPh>
    <rPh sb="476" eb="477">
      <t>トモナ</t>
    </rPh>
    <rPh sb="478" eb="480">
      <t>ショリ</t>
    </rPh>
    <rPh sb="480" eb="482">
      <t>ゲンカ</t>
    </rPh>
    <rPh sb="483" eb="485">
      <t>アッカ</t>
    </rPh>
    <rPh sb="488" eb="490">
      <t>イッソウ</t>
    </rPh>
    <rPh sb="491" eb="493">
      <t>イジ</t>
    </rPh>
    <rPh sb="493" eb="496">
      <t>カンリヒ</t>
    </rPh>
    <rPh sb="497" eb="499">
      <t>セツゲン</t>
    </rPh>
    <rPh sb="500" eb="501">
      <t>ツト</t>
    </rPh>
    <rPh sb="504" eb="505">
      <t>トモ</t>
    </rPh>
    <rPh sb="507" eb="510">
      <t>シヨウリョウ</t>
    </rPh>
    <rPh sb="511" eb="514">
      <t>テキセイカ</t>
    </rPh>
    <rPh sb="515" eb="517">
      <t>ケントウ</t>
    </rPh>
    <rPh sb="518" eb="520">
      <t>カンヨウ</t>
    </rPh>
    <rPh sb="549" eb="551">
      <t>シセツ</t>
    </rPh>
    <rPh sb="551" eb="553">
      <t>リヨウ</t>
    </rPh>
    <rPh sb="553" eb="554">
      <t>リツ</t>
    </rPh>
    <rPh sb="583" eb="586">
      <t>ジョウカソウ</t>
    </rPh>
    <rPh sb="588" eb="590">
      <t>ゲンソク</t>
    </rPh>
    <rPh sb="591" eb="594">
      <t>ユカメンセキ</t>
    </rPh>
    <rPh sb="597" eb="598">
      <t>ニン</t>
    </rPh>
    <rPh sb="598" eb="599">
      <t>ソウ</t>
    </rPh>
    <rPh sb="600" eb="602">
      <t>ケッテイ</t>
    </rPh>
    <rPh sb="607" eb="610">
      <t>コウレイカ</t>
    </rPh>
    <rPh sb="611" eb="613">
      <t>セッスイ</t>
    </rPh>
    <rPh sb="613" eb="615">
      <t>キグ</t>
    </rPh>
    <rPh sb="616" eb="618">
      <t>フキュウ</t>
    </rPh>
    <rPh sb="619" eb="620">
      <t>トモナ</t>
    </rPh>
    <rPh sb="621" eb="623">
      <t>シセツ</t>
    </rPh>
    <rPh sb="623" eb="625">
      <t>タイオウ</t>
    </rPh>
    <rPh sb="625" eb="627">
      <t>ノウリョク</t>
    </rPh>
    <rPh sb="628" eb="629">
      <t>タイ</t>
    </rPh>
    <rPh sb="631" eb="633">
      <t>ショリ</t>
    </rPh>
    <rPh sb="633" eb="635">
      <t>スイリョウ</t>
    </rPh>
    <rPh sb="635" eb="637">
      <t>ワリアイ</t>
    </rPh>
    <rPh sb="638" eb="639">
      <t>ヒク</t>
    </rPh>
    <rPh sb="641" eb="643">
      <t>スイソク</t>
    </rPh>
    <rPh sb="666" eb="669">
      <t>スイセンカ</t>
    </rPh>
    <rPh sb="669" eb="670">
      <t>リツ</t>
    </rPh>
    <rPh sb="693" eb="695">
      <t>ルイジ</t>
    </rPh>
    <rPh sb="695" eb="697">
      <t>ダンタイ</t>
    </rPh>
    <rPh sb="698" eb="700">
      <t>ヒカク</t>
    </rPh>
    <rPh sb="702" eb="703">
      <t>タカ</t>
    </rPh>
    <rPh sb="704" eb="706">
      <t>キジュン</t>
    </rPh>
    <rPh sb="711" eb="713">
      <t>コンゴ</t>
    </rPh>
    <rPh sb="714" eb="717">
      <t>スイセンカ</t>
    </rPh>
    <rPh sb="717" eb="718">
      <t>リツ</t>
    </rPh>
    <rPh sb="719" eb="721">
      <t>コウジョウ</t>
    </rPh>
    <rPh sb="722" eb="723">
      <t>ツト</t>
    </rPh>
    <rPh sb="725" eb="7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</si>
</sst>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71-4F94-B0FA-3C4929C833DE}"/>
            </c:ext>
          </c:extLst>
        </c:ser>
        <c:dLbls>
          <c:showLegendKey val="0"/>
          <c:showVal val="0"/>
          <c:showCatName val="0"/>
          <c:showSerName val="0"/>
          <c:showPercent val="0"/>
          <c:showBubbleSize val="0"/>
        </c:dLbls>
        <c:gapWidth val="150"/>
        <c:axId val="48933888"/>
        <c:axId val="9913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D71-4F94-B0FA-3C4929C833DE}"/>
            </c:ext>
          </c:extLst>
        </c:ser>
        <c:dLbls>
          <c:showLegendKey val="0"/>
          <c:showVal val="0"/>
          <c:showCatName val="0"/>
          <c:showSerName val="0"/>
          <c:showPercent val="0"/>
          <c:showBubbleSize val="0"/>
        </c:dLbls>
        <c:marker val="1"/>
        <c:smooth val="0"/>
        <c:axId val="48933888"/>
        <c:axId val="99136640"/>
      </c:lineChart>
      <c:dateAx>
        <c:axId val="48933888"/>
        <c:scaling>
          <c:orientation val="minMax"/>
        </c:scaling>
        <c:delete val="1"/>
        <c:axPos val="b"/>
        <c:numFmt formatCode="ge" sourceLinked="1"/>
        <c:majorTickMark val="none"/>
        <c:minorTickMark val="none"/>
        <c:tickLblPos val="none"/>
        <c:crossAx val="99136640"/>
        <c:crosses val="autoZero"/>
        <c:auto val="1"/>
        <c:lblOffset val="100"/>
        <c:baseTimeUnit val="years"/>
      </c:dateAx>
      <c:valAx>
        <c:axId val="991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43.93</c:v>
                </c:pt>
                <c:pt idx="3">
                  <c:v>45.07</c:v>
                </c:pt>
                <c:pt idx="4">
                  <c:v>47.93</c:v>
                </c:pt>
              </c:numCache>
            </c:numRef>
          </c:val>
          <c:extLst xmlns:c16r2="http://schemas.microsoft.com/office/drawing/2015/06/chart">
            <c:ext xmlns:c16="http://schemas.microsoft.com/office/drawing/2014/chart" uri="{C3380CC4-5D6E-409C-BE32-E72D297353CC}">
              <c16:uniqueId val="{00000000-28CE-4142-AAB3-4A00499D36F2}"/>
            </c:ext>
          </c:extLst>
        </c:ser>
        <c:dLbls>
          <c:showLegendKey val="0"/>
          <c:showVal val="0"/>
          <c:showCatName val="0"/>
          <c:showSerName val="0"/>
          <c:showPercent val="0"/>
          <c:showBubbleSize val="0"/>
        </c:dLbls>
        <c:gapWidth val="150"/>
        <c:axId val="111303296"/>
        <c:axId val="1113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28CE-4142-AAB3-4A00499D36F2}"/>
            </c:ext>
          </c:extLst>
        </c:ser>
        <c:dLbls>
          <c:showLegendKey val="0"/>
          <c:showVal val="0"/>
          <c:showCatName val="0"/>
          <c:showSerName val="0"/>
          <c:showPercent val="0"/>
          <c:showBubbleSize val="0"/>
        </c:dLbls>
        <c:marker val="1"/>
        <c:smooth val="0"/>
        <c:axId val="111303296"/>
        <c:axId val="111309568"/>
      </c:lineChart>
      <c:dateAx>
        <c:axId val="111303296"/>
        <c:scaling>
          <c:orientation val="minMax"/>
        </c:scaling>
        <c:delete val="1"/>
        <c:axPos val="b"/>
        <c:numFmt formatCode="ge" sourceLinked="1"/>
        <c:majorTickMark val="none"/>
        <c:minorTickMark val="none"/>
        <c:tickLblPos val="none"/>
        <c:crossAx val="111309568"/>
        <c:crosses val="autoZero"/>
        <c:auto val="1"/>
        <c:lblOffset val="100"/>
        <c:baseTimeUnit val="years"/>
      </c:dateAx>
      <c:valAx>
        <c:axId val="1113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69.260000000000005</c:v>
                </c:pt>
                <c:pt idx="1">
                  <c:v>71.739999999999995</c:v>
                </c:pt>
                <c:pt idx="2">
                  <c:v>70.5</c:v>
                </c:pt>
                <c:pt idx="3">
                  <c:v>72</c:v>
                </c:pt>
                <c:pt idx="4">
                  <c:v>74.12</c:v>
                </c:pt>
              </c:numCache>
            </c:numRef>
          </c:val>
          <c:extLst xmlns:c16r2="http://schemas.microsoft.com/office/drawing/2015/06/chart">
            <c:ext xmlns:c16="http://schemas.microsoft.com/office/drawing/2014/chart" uri="{C3380CC4-5D6E-409C-BE32-E72D297353CC}">
              <c16:uniqueId val="{00000000-55CC-4CC8-B381-B52CC6DBC3D6}"/>
            </c:ext>
          </c:extLst>
        </c:ser>
        <c:dLbls>
          <c:showLegendKey val="0"/>
          <c:showVal val="0"/>
          <c:showCatName val="0"/>
          <c:showSerName val="0"/>
          <c:showPercent val="0"/>
          <c:showBubbleSize val="0"/>
        </c:dLbls>
        <c:gapWidth val="150"/>
        <c:axId val="111356928"/>
        <c:axId val="1113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55CC-4CC8-B381-B52CC6DBC3D6}"/>
            </c:ext>
          </c:extLst>
        </c:ser>
        <c:dLbls>
          <c:showLegendKey val="0"/>
          <c:showVal val="0"/>
          <c:showCatName val="0"/>
          <c:showSerName val="0"/>
          <c:showPercent val="0"/>
          <c:showBubbleSize val="0"/>
        </c:dLbls>
        <c:marker val="1"/>
        <c:smooth val="0"/>
        <c:axId val="111356928"/>
        <c:axId val="111363200"/>
      </c:lineChart>
      <c:dateAx>
        <c:axId val="111356928"/>
        <c:scaling>
          <c:orientation val="minMax"/>
        </c:scaling>
        <c:delete val="1"/>
        <c:axPos val="b"/>
        <c:numFmt formatCode="ge" sourceLinked="1"/>
        <c:majorTickMark val="none"/>
        <c:minorTickMark val="none"/>
        <c:tickLblPos val="none"/>
        <c:crossAx val="111363200"/>
        <c:crosses val="autoZero"/>
        <c:auto val="1"/>
        <c:lblOffset val="100"/>
        <c:baseTimeUnit val="years"/>
      </c:dateAx>
      <c:valAx>
        <c:axId val="1113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96.18</c:v>
                </c:pt>
                <c:pt idx="1">
                  <c:v>98.89</c:v>
                </c:pt>
                <c:pt idx="2">
                  <c:v>101.36</c:v>
                </c:pt>
                <c:pt idx="3">
                  <c:v>91.09</c:v>
                </c:pt>
                <c:pt idx="4">
                  <c:v>79.83</c:v>
                </c:pt>
              </c:numCache>
            </c:numRef>
          </c:val>
          <c:extLst xmlns:c16r2="http://schemas.microsoft.com/office/drawing/2015/06/chart">
            <c:ext xmlns:c16="http://schemas.microsoft.com/office/drawing/2014/chart" uri="{C3380CC4-5D6E-409C-BE32-E72D297353CC}">
              <c16:uniqueId val="{00000000-40CF-4C90-972E-53E68765F510}"/>
            </c:ext>
          </c:extLst>
        </c:ser>
        <c:dLbls>
          <c:showLegendKey val="0"/>
          <c:showVal val="0"/>
          <c:showCatName val="0"/>
          <c:showSerName val="0"/>
          <c:showPercent val="0"/>
          <c:showBubbleSize val="0"/>
        </c:dLbls>
        <c:gapWidth val="150"/>
        <c:axId val="103132544"/>
        <c:axId val="1031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CF-4C90-972E-53E68765F510}"/>
            </c:ext>
          </c:extLst>
        </c:ser>
        <c:dLbls>
          <c:showLegendKey val="0"/>
          <c:showVal val="0"/>
          <c:showCatName val="0"/>
          <c:showSerName val="0"/>
          <c:showPercent val="0"/>
          <c:showBubbleSize val="0"/>
        </c:dLbls>
        <c:marker val="1"/>
        <c:smooth val="0"/>
        <c:axId val="103132544"/>
        <c:axId val="103138816"/>
      </c:lineChart>
      <c:dateAx>
        <c:axId val="103132544"/>
        <c:scaling>
          <c:orientation val="minMax"/>
        </c:scaling>
        <c:delete val="1"/>
        <c:axPos val="b"/>
        <c:numFmt formatCode="ge" sourceLinked="1"/>
        <c:majorTickMark val="none"/>
        <c:minorTickMark val="none"/>
        <c:tickLblPos val="none"/>
        <c:crossAx val="103138816"/>
        <c:crosses val="autoZero"/>
        <c:auto val="1"/>
        <c:lblOffset val="100"/>
        <c:baseTimeUnit val="years"/>
      </c:dateAx>
      <c:valAx>
        <c:axId val="1031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A7-4D0B-8425-ECB5C5C88CBA}"/>
            </c:ext>
          </c:extLst>
        </c:ser>
        <c:dLbls>
          <c:showLegendKey val="0"/>
          <c:showVal val="0"/>
          <c:showCatName val="0"/>
          <c:showSerName val="0"/>
          <c:showPercent val="0"/>
          <c:showBubbleSize val="0"/>
        </c:dLbls>
        <c:gapWidth val="150"/>
        <c:axId val="103391232"/>
        <c:axId val="103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A7-4D0B-8425-ECB5C5C88CBA}"/>
            </c:ext>
          </c:extLst>
        </c:ser>
        <c:dLbls>
          <c:showLegendKey val="0"/>
          <c:showVal val="0"/>
          <c:showCatName val="0"/>
          <c:showSerName val="0"/>
          <c:showPercent val="0"/>
          <c:showBubbleSize val="0"/>
        </c:dLbls>
        <c:marker val="1"/>
        <c:smooth val="0"/>
        <c:axId val="103391232"/>
        <c:axId val="103393152"/>
      </c:lineChart>
      <c:dateAx>
        <c:axId val="103391232"/>
        <c:scaling>
          <c:orientation val="minMax"/>
        </c:scaling>
        <c:delete val="1"/>
        <c:axPos val="b"/>
        <c:numFmt formatCode="ge" sourceLinked="1"/>
        <c:majorTickMark val="none"/>
        <c:minorTickMark val="none"/>
        <c:tickLblPos val="none"/>
        <c:crossAx val="103393152"/>
        <c:crosses val="autoZero"/>
        <c:auto val="1"/>
        <c:lblOffset val="100"/>
        <c:baseTimeUnit val="years"/>
      </c:dateAx>
      <c:valAx>
        <c:axId val="103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30-4613-AEF2-2E3EAA82E8D7}"/>
            </c:ext>
          </c:extLst>
        </c:ser>
        <c:dLbls>
          <c:showLegendKey val="0"/>
          <c:showVal val="0"/>
          <c:showCatName val="0"/>
          <c:showSerName val="0"/>
          <c:showPercent val="0"/>
          <c:showBubbleSize val="0"/>
        </c:dLbls>
        <c:gapWidth val="150"/>
        <c:axId val="109846912"/>
        <c:axId val="1098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30-4613-AEF2-2E3EAA82E8D7}"/>
            </c:ext>
          </c:extLst>
        </c:ser>
        <c:dLbls>
          <c:showLegendKey val="0"/>
          <c:showVal val="0"/>
          <c:showCatName val="0"/>
          <c:showSerName val="0"/>
          <c:showPercent val="0"/>
          <c:showBubbleSize val="0"/>
        </c:dLbls>
        <c:marker val="1"/>
        <c:smooth val="0"/>
        <c:axId val="109846912"/>
        <c:axId val="109848832"/>
      </c:lineChart>
      <c:dateAx>
        <c:axId val="109846912"/>
        <c:scaling>
          <c:orientation val="minMax"/>
        </c:scaling>
        <c:delete val="1"/>
        <c:axPos val="b"/>
        <c:numFmt formatCode="ge" sourceLinked="1"/>
        <c:majorTickMark val="none"/>
        <c:minorTickMark val="none"/>
        <c:tickLblPos val="none"/>
        <c:crossAx val="109848832"/>
        <c:crosses val="autoZero"/>
        <c:auto val="1"/>
        <c:lblOffset val="100"/>
        <c:baseTimeUnit val="years"/>
      </c:dateAx>
      <c:valAx>
        <c:axId val="1098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4F-4576-957E-0F0103D608F5}"/>
            </c:ext>
          </c:extLst>
        </c:ser>
        <c:dLbls>
          <c:showLegendKey val="0"/>
          <c:showVal val="0"/>
          <c:showCatName val="0"/>
          <c:showSerName val="0"/>
          <c:showPercent val="0"/>
          <c:showBubbleSize val="0"/>
        </c:dLbls>
        <c:gapWidth val="150"/>
        <c:axId val="109884928"/>
        <c:axId val="1098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4F-4576-957E-0F0103D608F5}"/>
            </c:ext>
          </c:extLst>
        </c:ser>
        <c:dLbls>
          <c:showLegendKey val="0"/>
          <c:showVal val="0"/>
          <c:showCatName val="0"/>
          <c:showSerName val="0"/>
          <c:showPercent val="0"/>
          <c:showBubbleSize val="0"/>
        </c:dLbls>
        <c:marker val="1"/>
        <c:smooth val="0"/>
        <c:axId val="109884928"/>
        <c:axId val="109886848"/>
      </c:lineChart>
      <c:dateAx>
        <c:axId val="109884928"/>
        <c:scaling>
          <c:orientation val="minMax"/>
        </c:scaling>
        <c:delete val="1"/>
        <c:axPos val="b"/>
        <c:numFmt formatCode="ge" sourceLinked="1"/>
        <c:majorTickMark val="none"/>
        <c:minorTickMark val="none"/>
        <c:tickLblPos val="none"/>
        <c:crossAx val="109886848"/>
        <c:crosses val="autoZero"/>
        <c:auto val="1"/>
        <c:lblOffset val="100"/>
        <c:baseTimeUnit val="years"/>
      </c:dateAx>
      <c:valAx>
        <c:axId val="109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BA-4C57-9BCE-1B74375F4624}"/>
            </c:ext>
          </c:extLst>
        </c:ser>
        <c:dLbls>
          <c:showLegendKey val="0"/>
          <c:showVal val="0"/>
          <c:showCatName val="0"/>
          <c:showSerName val="0"/>
          <c:showPercent val="0"/>
          <c:showBubbleSize val="0"/>
        </c:dLbls>
        <c:gapWidth val="150"/>
        <c:axId val="109913984"/>
        <c:axId val="1099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BA-4C57-9BCE-1B74375F4624}"/>
            </c:ext>
          </c:extLst>
        </c:ser>
        <c:dLbls>
          <c:showLegendKey val="0"/>
          <c:showVal val="0"/>
          <c:showCatName val="0"/>
          <c:showSerName val="0"/>
          <c:showPercent val="0"/>
          <c:showBubbleSize val="0"/>
        </c:dLbls>
        <c:marker val="1"/>
        <c:smooth val="0"/>
        <c:axId val="109913984"/>
        <c:axId val="109920256"/>
      </c:lineChart>
      <c:dateAx>
        <c:axId val="109913984"/>
        <c:scaling>
          <c:orientation val="minMax"/>
        </c:scaling>
        <c:delete val="1"/>
        <c:axPos val="b"/>
        <c:numFmt formatCode="ge" sourceLinked="1"/>
        <c:majorTickMark val="none"/>
        <c:minorTickMark val="none"/>
        <c:tickLblPos val="none"/>
        <c:crossAx val="109920256"/>
        <c:crosses val="autoZero"/>
        <c:auto val="1"/>
        <c:lblOffset val="100"/>
        <c:baseTimeUnit val="years"/>
      </c:dateAx>
      <c:valAx>
        <c:axId val="109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1150.2</c:v>
                </c:pt>
                <c:pt idx="1">
                  <c:v>496.67</c:v>
                </c:pt>
                <c:pt idx="2">
                  <c:v>379.48</c:v>
                </c:pt>
                <c:pt idx="3">
                  <c:v>358.26</c:v>
                </c:pt>
                <c:pt idx="4">
                  <c:v>340.54</c:v>
                </c:pt>
              </c:numCache>
            </c:numRef>
          </c:val>
          <c:extLst xmlns:c16r2="http://schemas.microsoft.com/office/drawing/2015/06/chart">
            <c:ext xmlns:c16="http://schemas.microsoft.com/office/drawing/2014/chart" uri="{C3380CC4-5D6E-409C-BE32-E72D297353CC}">
              <c16:uniqueId val="{00000000-C84D-46AE-A3D9-86818F87B547}"/>
            </c:ext>
          </c:extLst>
        </c:ser>
        <c:dLbls>
          <c:showLegendKey val="0"/>
          <c:showVal val="0"/>
          <c:showCatName val="0"/>
          <c:showSerName val="0"/>
          <c:showPercent val="0"/>
          <c:showBubbleSize val="0"/>
        </c:dLbls>
        <c:gapWidth val="150"/>
        <c:axId val="109959424"/>
        <c:axId val="1099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C84D-46AE-A3D9-86818F87B547}"/>
            </c:ext>
          </c:extLst>
        </c:ser>
        <c:dLbls>
          <c:showLegendKey val="0"/>
          <c:showVal val="0"/>
          <c:showCatName val="0"/>
          <c:showSerName val="0"/>
          <c:showPercent val="0"/>
          <c:showBubbleSize val="0"/>
        </c:dLbls>
        <c:marker val="1"/>
        <c:smooth val="0"/>
        <c:axId val="109959424"/>
        <c:axId val="109961600"/>
      </c:lineChart>
      <c:dateAx>
        <c:axId val="109959424"/>
        <c:scaling>
          <c:orientation val="minMax"/>
        </c:scaling>
        <c:delete val="1"/>
        <c:axPos val="b"/>
        <c:numFmt formatCode="ge" sourceLinked="1"/>
        <c:majorTickMark val="none"/>
        <c:minorTickMark val="none"/>
        <c:tickLblPos val="none"/>
        <c:crossAx val="109961600"/>
        <c:crosses val="autoZero"/>
        <c:auto val="1"/>
        <c:lblOffset val="100"/>
        <c:baseTimeUnit val="years"/>
      </c:dateAx>
      <c:valAx>
        <c:axId val="1099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26.78</c:v>
                </c:pt>
                <c:pt idx="1">
                  <c:v>42.87</c:v>
                </c:pt>
                <c:pt idx="2">
                  <c:v>50.37</c:v>
                </c:pt>
                <c:pt idx="3">
                  <c:v>53.14</c:v>
                </c:pt>
                <c:pt idx="4">
                  <c:v>48</c:v>
                </c:pt>
              </c:numCache>
            </c:numRef>
          </c:val>
          <c:extLst xmlns:c16r2="http://schemas.microsoft.com/office/drawing/2015/06/chart">
            <c:ext xmlns:c16="http://schemas.microsoft.com/office/drawing/2014/chart" uri="{C3380CC4-5D6E-409C-BE32-E72D297353CC}">
              <c16:uniqueId val="{00000000-FE5A-4708-8720-DFAB45C27E74}"/>
            </c:ext>
          </c:extLst>
        </c:ser>
        <c:dLbls>
          <c:showLegendKey val="0"/>
          <c:showVal val="0"/>
          <c:showCatName val="0"/>
          <c:showSerName val="0"/>
          <c:showPercent val="0"/>
          <c:showBubbleSize val="0"/>
        </c:dLbls>
        <c:gapWidth val="150"/>
        <c:axId val="110058112"/>
        <c:axId val="1100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FE5A-4708-8720-DFAB45C27E74}"/>
            </c:ext>
          </c:extLst>
        </c:ser>
        <c:dLbls>
          <c:showLegendKey val="0"/>
          <c:showVal val="0"/>
          <c:showCatName val="0"/>
          <c:showSerName val="0"/>
          <c:showPercent val="0"/>
          <c:showBubbleSize val="0"/>
        </c:dLbls>
        <c:marker val="1"/>
        <c:smooth val="0"/>
        <c:axId val="110058112"/>
        <c:axId val="110060288"/>
      </c:lineChart>
      <c:dateAx>
        <c:axId val="110058112"/>
        <c:scaling>
          <c:orientation val="minMax"/>
        </c:scaling>
        <c:delete val="1"/>
        <c:axPos val="b"/>
        <c:numFmt formatCode="ge" sourceLinked="1"/>
        <c:majorTickMark val="none"/>
        <c:minorTickMark val="none"/>
        <c:tickLblPos val="none"/>
        <c:crossAx val="110060288"/>
        <c:crosses val="autoZero"/>
        <c:auto val="1"/>
        <c:lblOffset val="100"/>
        <c:baseTimeUnit val="years"/>
      </c:dateAx>
      <c:valAx>
        <c:axId val="110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578.4</c:v>
                </c:pt>
                <c:pt idx="1">
                  <c:v>381.79</c:v>
                </c:pt>
                <c:pt idx="2">
                  <c:v>321.75</c:v>
                </c:pt>
                <c:pt idx="3">
                  <c:v>304.31</c:v>
                </c:pt>
                <c:pt idx="4">
                  <c:v>337.64</c:v>
                </c:pt>
              </c:numCache>
            </c:numRef>
          </c:val>
          <c:extLst xmlns:c16r2="http://schemas.microsoft.com/office/drawing/2015/06/chart">
            <c:ext xmlns:c16="http://schemas.microsoft.com/office/drawing/2014/chart" uri="{C3380CC4-5D6E-409C-BE32-E72D297353CC}">
              <c16:uniqueId val="{00000000-65DE-4678-AEE6-248F75CAA049}"/>
            </c:ext>
          </c:extLst>
        </c:ser>
        <c:dLbls>
          <c:showLegendKey val="0"/>
          <c:showVal val="0"/>
          <c:showCatName val="0"/>
          <c:showSerName val="0"/>
          <c:showPercent val="0"/>
          <c:showBubbleSize val="0"/>
        </c:dLbls>
        <c:gapWidth val="150"/>
        <c:axId val="110074496"/>
        <c:axId val="1112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5DE-4678-AEE6-248F75CAA049}"/>
            </c:ext>
          </c:extLst>
        </c:ser>
        <c:dLbls>
          <c:showLegendKey val="0"/>
          <c:showVal val="0"/>
          <c:showCatName val="0"/>
          <c:showSerName val="0"/>
          <c:showPercent val="0"/>
          <c:showBubbleSize val="0"/>
        </c:dLbls>
        <c:marker val="1"/>
        <c:smooth val="0"/>
        <c:axId val="110074496"/>
        <c:axId val="111284992"/>
      </c:lineChart>
      <c:dateAx>
        <c:axId val="110074496"/>
        <c:scaling>
          <c:orientation val="minMax"/>
        </c:scaling>
        <c:delete val="1"/>
        <c:axPos val="b"/>
        <c:numFmt formatCode="ge" sourceLinked="1"/>
        <c:majorTickMark val="none"/>
        <c:minorTickMark val="none"/>
        <c:tickLblPos val="none"/>
        <c:crossAx val="111284992"/>
        <c:crosses val="autoZero"/>
        <c:auto val="1"/>
        <c:lblOffset val="100"/>
        <c:baseTimeUnit val="years"/>
      </c:dateAx>
      <c:valAx>
        <c:axId val="1112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CB27" sqref="CB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嵐山町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17944</v>
      </c>
      <c r="AM8" s="49"/>
      <c r="AN8" s="49"/>
      <c r="AO8" s="49"/>
      <c r="AP8" s="49"/>
      <c r="AQ8" s="49"/>
      <c r="AR8" s="49"/>
      <c r="AS8" s="49"/>
      <c r="AT8" s="44">
        <f>データ!T6</f>
        <v>29.92</v>
      </c>
      <c r="AU8" s="44"/>
      <c r="AV8" s="44"/>
      <c r="AW8" s="44"/>
      <c r="AX8" s="44"/>
      <c r="AY8" s="44"/>
      <c r="AZ8" s="44"/>
      <c r="BA8" s="44"/>
      <c r="BB8" s="44">
        <f>データ!U6</f>
        <v>599.73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33.64</v>
      </c>
      <c r="Q10" s="44"/>
      <c r="R10" s="44"/>
      <c r="S10" s="44"/>
      <c r="T10" s="44"/>
      <c r="U10" s="44"/>
      <c r="V10" s="44"/>
      <c r="W10" s="44">
        <f>データ!Q6</f>
        <v>100</v>
      </c>
      <c r="X10" s="44"/>
      <c r="Y10" s="44"/>
      <c r="Z10" s="44"/>
      <c r="AA10" s="44"/>
      <c r="AB10" s="44"/>
      <c r="AC10" s="44"/>
      <c r="AD10" s="49">
        <f>データ!R6</f>
        <v>3024</v>
      </c>
      <c r="AE10" s="49"/>
      <c r="AF10" s="49"/>
      <c r="AG10" s="49"/>
      <c r="AH10" s="49"/>
      <c r="AI10" s="49"/>
      <c r="AJ10" s="49"/>
      <c r="AK10" s="2"/>
      <c r="AL10" s="49">
        <f>データ!V6</f>
        <v>6043</v>
      </c>
      <c r="AM10" s="49"/>
      <c r="AN10" s="49"/>
      <c r="AO10" s="49"/>
      <c r="AP10" s="49"/>
      <c r="AQ10" s="49"/>
      <c r="AR10" s="49"/>
      <c r="AS10" s="49"/>
      <c r="AT10" s="44">
        <f>データ!W6</f>
        <v>26.48</v>
      </c>
      <c r="AU10" s="44"/>
      <c r="AV10" s="44"/>
      <c r="AW10" s="44"/>
      <c r="AX10" s="44"/>
      <c r="AY10" s="44"/>
      <c r="AZ10" s="44"/>
      <c r="BA10" s="44"/>
      <c r="BB10" s="44">
        <f>データ!X6</f>
        <v>228.21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UgCwj52o8XKiJP51InqGZB5cltWIBms7f8LQeLVf2kLCauWFKJVfjmTw9EqJyhTs6fC4ynGnJBYPzLw4km8bqA==" saltValue="id5497VU7f519m34b5ugq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113425</v>
      </c>
      <c r="D6" s="32">
        <f t="shared" si="3"/>
        <v>47</v>
      </c>
      <c r="E6" s="32">
        <f t="shared" si="3"/>
        <v>18</v>
      </c>
      <c r="F6" s="32">
        <f t="shared" si="3"/>
        <v>0</v>
      </c>
      <c r="G6" s="32">
        <f t="shared" si="3"/>
        <v>0</v>
      </c>
      <c r="H6" s="32" t="str">
        <f t="shared" si="3"/>
        <v>埼玉県　嵐山町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33.64</v>
      </c>
      <c r="Q6" s="33">
        <f t="shared" si="3"/>
        <v>100</v>
      </c>
      <c r="R6" s="33">
        <f t="shared" si="3"/>
        <v>3024</v>
      </c>
      <c r="S6" s="33">
        <f t="shared" si="3"/>
        <v>17944</v>
      </c>
      <c r="T6" s="33">
        <f t="shared" si="3"/>
        <v>29.92</v>
      </c>
      <c r="U6" s="33">
        <f t="shared" si="3"/>
        <v>599.73</v>
      </c>
      <c r="V6" s="33">
        <f t="shared" si="3"/>
        <v>6043</v>
      </c>
      <c r="W6" s="33">
        <f t="shared" si="3"/>
        <v>26.48</v>
      </c>
      <c r="X6" s="33">
        <f t="shared" si="3"/>
        <v>228.21</v>
      </c>
      <c r="Y6" s="34">
        <f>IF(Y7="",NA(),Y7)</f>
        <v>96.18</v>
      </c>
      <c r="Z6" s="34">
        <f t="shared" ref="Z6:AH6" si="4">IF(Z7="",NA(),Z7)</f>
        <v>98.89</v>
      </c>
      <c r="AA6" s="34">
        <f t="shared" si="4"/>
        <v>101.36</v>
      </c>
      <c r="AB6" s="34">
        <f t="shared" si="4"/>
        <v>91.09</v>
      </c>
      <c r="AC6" s="34">
        <f t="shared" si="4"/>
        <v>79.83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1150.2</v>
      </c>
      <c r="BG6" s="34">
        <f t="shared" ref="BG6:BO6" si="7">IF(BG7="",NA(),BG7)</f>
        <v>496.67</v>
      </c>
      <c r="BH6" s="34">
        <f t="shared" si="7"/>
        <v>379.48</v>
      </c>
      <c r="BI6" s="34">
        <f t="shared" si="7"/>
        <v>358.26</v>
      </c>
      <c r="BJ6" s="34">
        <f t="shared" si="7"/>
        <v>340.54</v>
      </c>
      <c r="BK6" s="34">
        <f t="shared" si="7"/>
        <v>446.63</v>
      </c>
      <c r="BL6" s="34">
        <f t="shared" si="7"/>
        <v>416.91</v>
      </c>
      <c r="BM6" s="34">
        <f t="shared" si="7"/>
        <v>392.19</v>
      </c>
      <c r="BN6" s="34">
        <f t="shared" si="7"/>
        <v>413.5</v>
      </c>
      <c r="BO6" s="34">
        <f t="shared" si="7"/>
        <v>407.42</v>
      </c>
      <c r="BP6" s="33" t="str">
        <f>IF(BP7="","",IF(BP7="-","【-】","【"&amp;SUBSTITUTE(TEXT(BP7,"#,##0.00"),"-","△")&amp;"】"))</f>
        <v>【329.28】</v>
      </c>
      <c r="BQ6" s="34">
        <f>IF(BQ7="",NA(),BQ7)</f>
        <v>26.78</v>
      </c>
      <c r="BR6" s="34">
        <f t="shared" ref="BR6:BZ6" si="8">IF(BR7="",NA(),BR7)</f>
        <v>42.87</v>
      </c>
      <c r="BS6" s="34">
        <f t="shared" si="8"/>
        <v>50.37</v>
      </c>
      <c r="BT6" s="34">
        <f t="shared" si="8"/>
        <v>53.14</v>
      </c>
      <c r="BU6" s="34">
        <f t="shared" si="8"/>
        <v>48</v>
      </c>
      <c r="BV6" s="34">
        <f t="shared" si="8"/>
        <v>58.53</v>
      </c>
      <c r="BW6" s="34">
        <f t="shared" si="8"/>
        <v>57.93</v>
      </c>
      <c r="BX6" s="34">
        <f t="shared" si="8"/>
        <v>57.03</v>
      </c>
      <c r="BY6" s="34">
        <f t="shared" si="8"/>
        <v>55.84</v>
      </c>
      <c r="BZ6" s="34">
        <f t="shared" si="8"/>
        <v>57.08</v>
      </c>
      <c r="CA6" s="33" t="str">
        <f>IF(CA7="","",IF(CA7="-","【-】","【"&amp;SUBSTITUTE(TEXT(CA7,"#,##0.00"),"-","△")&amp;"】"))</f>
        <v>【60.55】</v>
      </c>
      <c r="CB6" s="34">
        <f>IF(CB7="",NA(),CB7)</f>
        <v>578.4</v>
      </c>
      <c r="CC6" s="34">
        <f t="shared" ref="CC6:CK6" si="9">IF(CC7="",NA(),CC7)</f>
        <v>381.79</v>
      </c>
      <c r="CD6" s="34">
        <f t="shared" si="9"/>
        <v>321.75</v>
      </c>
      <c r="CE6" s="34">
        <f t="shared" si="9"/>
        <v>304.31</v>
      </c>
      <c r="CF6" s="34">
        <f t="shared" si="9"/>
        <v>337.64</v>
      </c>
      <c r="CG6" s="34">
        <f t="shared" si="9"/>
        <v>266.57</v>
      </c>
      <c r="CH6" s="34">
        <f t="shared" si="9"/>
        <v>276.93</v>
      </c>
      <c r="CI6" s="34">
        <f t="shared" si="9"/>
        <v>283.73</v>
      </c>
      <c r="CJ6" s="34">
        <f t="shared" si="9"/>
        <v>287.57</v>
      </c>
      <c r="CK6" s="34">
        <f t="shared" si="9"/>
        <v>286.86</v>
      </c>
      <c r="CL6" s="33" t="str">
        <f>IF(CL7="","",IF(CL7="-","【-】","【"&amp;SUBSTITUTE(TEXT(CL7,"#,##0.00"),"-","△")&amp;"】"))</f>
        <v>【269.12】</v>
      </c>
      <c r="CM6" s="34" t="str">
        <f>IF(CM7="",NA(),CM7)</f>
        <v>-</v>
      </c>
      <c r="CN6" s="34" t="str">
        <f t="shared" ref="CN6:CV6" si="10">IF(CN7="",NA(),CN7)</f>
        <v>-</v>
      </c>
      <c r="CO6" s="34">
        <f t="shared" si="10"/>
        <v>43.93</v>
      </c>
      <c r="CP6" s="34">
        <f t="shared" si="10"/>
        <v>45.07</v>
      </c>
      <c r="CQ6" s="34">
        <f t="shared" si="10"/>
        <v>47.93</v>
      </c>
      <c r="CR6" s="34">
        <f t="shared" si="10"/>
        <v>58.06</v>
      </c>
      <c r="CS6" s="34">
        <f t="shared" si="10"/>
        <v>59.08</v>
      </c>
      <c r="CT6" s="34">
        <f t="shared" si="10"/>
        <v>58.25</v>
      </c>
      <c r="CU6" s="34">
        <f t="shared" si="10"/>
        <v>61.55</v>
      </c>
      <c r="CV6" s="34">
        <f t="shared" si="10"/>
        <v>57.22</v>
      </c>
      <c r="CW6" s="33" t="str">
        <f>IF(CW7="","",IF(CW7="-","【-】","【"&amp;SUBSTITUTE(TEXT(CW7,"#,##0.00"),"-","△")&amp;"】"))</f>
        <v>【59.35】</v>
      </c>
      <c r="CX6" s="34">
        <f>IF(CX7="",NA(),CX7)</f>
        <v>69.260000000000005</v>
      </c>
      <c r="CY6" s="34">
        <f t="shared" ref="CY6:DG6" si="11">IF(CY7="",NA(),CY7)</f>
        <v>71.739999999999995</v>
      </c>
      <c r="CZ6" s="34">
        <f t="shared" si="11"/>
        <v>70.5</v>
      </c>
      <c r="DA6" s="34">
        <f t="shared" si="11"/>
        <v>72</v>
      </c>
      <c r="DB6" s="34">
        <f t="shared" si="11"/>
        <v>74.12</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113425</v>
      </c>
      <c r="D7" s="36">
        <v>47</v>
      </c>
      <c r="E7" s="36">
        <v>18</v>
      </c>
      <c r="F7" s="36">
        <v>0</v>
      </c>
      <c r="G7" s="36">
        <v>0</v>
      </c>
      <c r="H7" s="36" t="s">
        <v>110</v>
      </c>
      <c r="I7" s="36" t="s">
        <v>111</v>
      </c>
      <c r="J7" s="36" t="s">
        <v>112</v>
      </c>
      <c r="K7" s="36" t="s">
        <v>113</v>
      </c>
      <c r="L7" s="36" t="s">
        <v>114</v>
      </c>
      <c r="M7" s="36" t="s">
        <v>115</v>
      </c>
      <c r="N7" s="37" t="s">
        <v>116</v>
      </c>
      <c r="O7" s="37" t="s">
        <v>117</v>
      </c>
      <c r="P7" s="37">
        <v>33.64</v>
      </c>
      <c r="Q7" s="37">
        <v>100</v>
      </c>
      <c r="R7" s="37">
        <v>3024</v>
      </c>
      <c r="S7" s="37">
        <v>17944</v>
      </c>
      <c r="T7" s="37">
        <v>29.92</v>
      </c>
      <c r="U7" s="37">
        <v>599.73</v>
      </c>
      <c r="V7" s="37">
        <v>6043</v>
      </c>
      <c r="W7" s="37">
        <v>26.48</v>
      </c>
      <c r="X7" s="37">
        <v>228.21</v>
      </c>
      <c r="Y7" s="37">
        <v>96.18</v>
      </c>
      <c r="Z7" s="37">
        <v>98.89</v>
      </c>
      <c r="AA7" s="37">
        <v>101.36</v>
      </c>
      <c r="AB7" s="37">
        <v>91.09</v>
      </c>
      <c r="AC7" s="37">
        <v>79.83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1150.2</v>
      </c>
      <c r="BG7" s="37">
        <v>496.67</v>
      </c>
      <c r="BH7" s="37">
        <v>379.48</v>
      </c>
      <c r="BI7" s="37">
        <v>358.26</v>
      </c>
      <c r="BJ7" s="37">
        <v>340.54</v>
      </c>
      <c r="BK7" s="37">
        <v>446.63</v>
      </c>
      <c r="BL7" s="37">
        <v>416.91</v>
      </c>
      <c r="BM7" s="37">
        <v>392.19</v>
      </c>
      <c r="BN7" s="37">
        <v>413.5</v>
      </c>
      <c r="BO7" s="37">
        <v>407.42</v>
      </c>
      <c r="BP7" s="37">
        <v>329.28</v>
      </c>
      <c r="BQ7" s="37">
        <v>26.78</v>
      </c>
      <c r="BR7" s="37">
        <v>42.87</v>
      </c>
      <c r="BS7" s="37">
        <v>50.37</v>
      </c>
      <c r="BT7" s="37">
        <v>53.14</v>
      </c>
      <c r="BU7" s="37">
        <v>48</v>
      </c>
      <c r="BV7" s="37">
        <v>58.53</v>
      </c>
      <c r="BW7" s="37">
        <v>57.93</v>
      </c>
      <c r="BX7" s="37">
        <v>57.03</v>
      </c>
      <c r="BY7" s="37">
        <v>55.84</v>
      </c>
      <c r="BZ7" s="37">
        <v>57.08</v>
      </c>
      <c r="CA7" s="37">
        <v>60.55</v>
      </c>
      <c r="CB7" s="37">
        <v>578.4</v>
      </c>
      <c r="CC7" s="37">
        <v>381.79</v>
      </c>
      <c r="CD7" s="37">
        <v>321.75</v>
      </c>
      <c r="CE7" s="37">
        <v>304.31</v>
      </c>
      <c r="CF7" s="37">
        <v>337.64</v>
      </c>
      <c r="CG7" s="37">
        <v>266.57</v>
      </c>
      <c r="CH7" s="37">
        <v>276.93</v>
      </c>
      <c r="CI7" s="37">
        <v>283.73</v>
      </c>
      <c r="CJ7" s="37">
        <v>287.57</v>
      </c>
      <c r="CK7" s="37">
        <v>286.86</v>
      </c>
      <c r="CL7" s="37">
        <v>269.12</v>
      </c>
      <c r="CM7" s="37" t="s">
        <v>116</v>
      </c>
      <c r="CN7" s="37" t="s">
        <v>116</v>
      </c>
      <c r="CO7" s="37">
        <v>43.93</v>
      </c>
      <c r="CP7" s="37">
        <v>45.07</v>
      </c>
      <c r="CQ7" s="37">
        <v>47.93</v>
      </c>
      <c r="CR7" s="37">
        <v>58.06</v>
      </c>
      <c r="CS7" s="37">
        <v>59.08</v>
      </c>
      <c r="CT7" s="37">
        <v>58.25</v>
      </c>
      <c r="CU7" s="37">
        <v>61.55</v>
      </c>
      <c r="CV7" s="37">
        <v>57.22</v>
      </c>
      <c r="CW7" s="37">
        <v>59.35</v>
      </c>
      <c r="CX7" s="37">
        <v>69.260000000000005</v>
      </c>
      <c r="CY7" s="37">
        <v>71.739999999999995</v>
      </c>
      <c r="CZ7" s="37">
        <v>70.5</v>
      </c>
      <c r="DA7" s="37">
        <v>72</v>
      </c>
      <c r="DB7" s="37">
        <v>74.12</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村端修吾</cp:lastModifiedBy>
  <cp:lastPrinted>2019-01-29T08:58:26Z</cp:lastPrinted>
  <dcterms:created xsi:type="dcterms:W3CDTF">2018-12-03T09:39:06Z</dcterms:created>
  <dcterms:modified xsi:type="dcterms:W3CDTF">2019-02-21T06:07:15Z</dcterms:modified>
</cp:coreProperties>
</file>