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26.150.130\Public2\情報系　専用フォルダー\51_上下水道課\03_下水道\003 地方公営企業関係\006 経営比較分析表\分析表作成\R03\R04.01.18 市町村課　（下水道事業）公営企業に係る経営比較分析表（令和２年度決算）の分析等について（依頼）\提出\"/>
    </mc:Choice>
  </mc:AlternateContent>
  <xr:revisionPtr revIDLastSave="0" documentId="13_ncr:1_{8CB6907C-963F-4899-98F3-38587EDE999F}" xr6:coauthVersionLast="36" xr6:coauthVersionMax="36" xr10:uidLastSave="{00000000-0000-0000-0000-000000000000}"/>
  <workbookProtection workbookAlgorithmName="SHA-512" workbookHashValue="Ea+Z7sZBsADqilRhYXOU/X79K2tSXa1VwnsOLJhz9WNkUKDuZpWx0izebbemrCwv+g6L3M8Ajzz68H9CdyUixQ==" workbookSaltValue="cWr62N8UXzsiV4J3ebbrc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<sst xmlns="http://schemas.openxmlformats.org/spreadsheetml/2006/main" count="325" uniqueCount="115">
  <si>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</si>
  <si>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</si>
  <si>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</si>
  <si>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</si>
  <si>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</si>
  <si>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</si>
  <si>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</si>
  <si>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</si>
  <si>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</si>
  <si>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</si>
  <si>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</si>
  <si>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</si>
  <si>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</si>
  <si>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</si>
  <si>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</si>
  <si>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</si>
  <si>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</si>
  <si>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</si>
  <si>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</si>
  <si>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</si>
  <si>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</si>
  <si>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</si>
  <si>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</si>
  <si>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</si>
  <si>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</si>
  <si>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</si>
  <si>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</si>
  <si>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</si>
  <si>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</si>
  <si>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</si>
  <si>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</si>
  <si>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</si>
  <si>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</si>
  <si>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</si>
  <si>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</si>
  <si>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</si>
  <si>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</si>
  <si>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</si>
  <si>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</si>
  <si>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</si>
  <si>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</si>
  <si>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</si>
  <si>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</si>
  <si>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</si>
  <si>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</si>
  <si>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</si>
  <si>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</si>
  <si>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</si>
  <si>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</si>
  <si>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</si>
  <si>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</si>
  <si>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</si>
  <si>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</si>
  <si>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</si>
  <si>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</si>
  <si>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</si>
  <si>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</si>
  <si>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</si>
  <si>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</si>
  <si>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</si>
  <si>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</si>
  <si>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</si>
  <si>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</si>
  <si>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</si>
  <si>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</si>
  <si>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</si>
  <si>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</si>
  <si>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</si>
  <si>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</si>
  <si>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</si>
  <si>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</si>
  <si>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</si>
  <si>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</si>
  <si>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</si>
  <si>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</si>
  <si>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</si>
  <si>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</si>
  <si>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</si>
  <si>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</si>
  <si>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</si>
  <si>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</si>
  <si>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</si>
  <si>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</si>
  <si>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</si>
  <si>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</si>
  <si>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</si>
  <si>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</si>
  <si>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</si>
  <si>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</si>
  <si>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</si>
  <si>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</si>
  <si>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</si>
  <si>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</si>
  <si>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</si>
  <si>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</si>
  <si>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</si>
  <si>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</si>
  <si>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</si>
  <si>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</si>
  <si>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</si>
  <si>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</si>
  <si>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</si>
  <si>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</si>
  <si>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</si>
  <si>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</si>
  <si>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</si>
  <si>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</si>
  <si>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</si>
  <si>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</si>
  <si>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</si>
  <si>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</si>
  <si>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</si>
  <si>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今年度100％を下回っている。赤字収支となるため、経営改善に向けた取り組みが必要になる。
②累積欠損金比率
　今年度0％を上回っている。0％に向かうように収支を改善し、経営改善に向けた取り組みが必要になる。
③流動比率
　今年度100％を下回っている。現金確保を行い、経営改善に向けた取り組みが必要である。
④企業債残高対事業規模比率
　類似団体の平均値を下回っているが、今後の更新需要を考慮し、使用料水準が適正か確認する必要がある。
⑤経費回収率
　今年度100％を下回っている。適正な使用料収入の確保及び汚水処理費の削減が必要である。
⑥汚水処理原価
　類似団体と比較し高くなっている。維持管理費の節減に努め、使用料の適正化を図る必要がある。
⑦施設利用率
　浄化槽は、原則床面積により人槽が決定されるが、高齢化や節水器具の普及に伴い施設対応能力に対する処理水量割合が低いと推測される。
⑧水洗化率
市町村設置型浄化槽の人口が分母となるため100％となっている。
</t>
    <rPh sb="1" eb="3">
      <t>ケイジョウ</t>
    </rPh>
    <rPh sb="3" eb="5">
      <t>シュウシ</t>
    </rPh>
    <rPh sb="5" eb="7">
      <t>ヒリツ</t>
    </rPh>
    <rPh sb="9" eb="12">
      <t>コンネンド</t>
    </rPh>
    <rPh sb="17" eb="19">
      <t>シタマワ</t>
    </rPh>
    <rPh sb="24" eb="26">
      <t>アカジ</t>
    </rPh>
    <rPh sb="26" eb="28">
      <t>シュウシ</t>
    </rPh>
    <rPh sb="34" eb="36">
      <t>ケイエイ</t>
    </rPh>
    <rPh sb="36" eb="38">
      <t>カイゼン</t>
    </rPh>
    <rPh sb="39" eb="40">
      <t>ム</t>
    </rPh>
    <rPh sb="42" eb="43">
      <t>ト</t>
    </rPh>
    <rPh sb="44" eb="45">
      <t>ク</t>
    </rPh>
    <rPh sb="47" eb="49">
      <t>ヒツヨウ</t>
    </rPh>
    <rPh sb="55" eb="57">
      <t>ルイセキ</t>
    </rPh>
    <rPh sb="57" eb="59">
      <t>ケッソン</t>
    </rPh>
    <rPh sb="59" eb="60">
      <t>キン</t>
    </rPh>
    <rPh sb="60" eb="62">
      <t>ヒリツ</t>
    </rPh>
    <rPh sb="64" eb="67">
      <t>コンネンド</t>
    </rPh>
    <rPh sb="70" eb="72">
      <t>ウワマワ</t>
    </rPh>
    <rPh sb="80" eb="81">
      <t>ム</t>
    </rPh>
    <rPh sb="86" eb="88">
      <t>シュウシ</t>
    </rPh>
    <rPh sb="89" eb="91">
      <t>カイゼン</t>
    </rPh>
    <rPh sb="93" eb="95">
      <t>ケイエイ</t>
    </rPh>
    <rPh sb="95" eb="97">
      <t>カイゼン</t>
    </rPh>
    <rPh sb="98" eb="99">
      <t>ム</t>
    </rPh>
    <rPh sb="101" eb="102">
      <t>ト</t>
    </rPh>
    <rPh sb="103" eb="104">
      <t>ク</t>
    </rPh>
    <rPh sb="106" eb="108">
      <t>ヒツヨウ</t>
    </rPh>
    <rPh sb="114" eb="116">
      <t>リュウドウ</t>
    </rPh>
    <rPh sb="116" eb="118">
      <t>ヒリツ</t>
    </rPh>
    <rPh sb="120" eb="123">
      <t>コンネンド</t>
    </rPh>
    <rPh sb="128" eb="130">
      <t>シタマワ</t>
    </rPh>
    <rPh sb="135" eb="137">
      <t>ゲンキン</t>
    </rPh>
    <rPh sb="137" eb="139">
      <t>カクホ</t>
    </rPh>
    <rPh sb="140" eb="141">
      <t>オコナ</t>
    </rPh>
    <rPh sb="143" eb="145">
      <t>ケイエイ</t>
    </rPh>
    <rPh sb="145" eb="147">
      <t>カイゼン</t>
    </rPh>
    <rPh sb="148" eb="149">
      <t>ム</t>
    </rPh>
    <rPh sb="151" eb="152">
      <t>ト</t>
    </rPh>
    <rPh sb="153" eb="154">
      <t>ク</t>
    </rPh>
    <rPh sb="156" eb="158">
      <t>ヒツヨウ</t>
    </rPh>
    <rPh sb="164" eb="166">
      <t>キギョウ</t>
    </rPh>
    <rPh sb="166" eb="167">
      <t>サイ</t>
    </rPh>
    <rPh sb="167" eb="169">
      <t>ザンダカ</t>
    </rPh>
    <rPh sb="169" eb="170">
      <t>タイ</t>
    </rPh>
    <rPh sb="170" eb="172">
      <t>ジギョウ</t>
    </rPh>
    <rPh sb="172" eb="174">
      <t>キボ</t>
    </rPh>
    <rPh sb="174" eb="176">
      <t>ヒリツ</t>
    </rPh>
    <rPh sb="178" eb="180">
      <t>ルイジ</t>
    </rPh>
    <rPh sb="180" eb="182">
      <t>ダンタイ</t>
    </rPh>
    <rPh sb="183" eb="186">
      <t>ヘイキンチ</t>
    </rPh>
    <rPh sb="187" eb="189">
      <t>シタマワ</t>
    </rPh>
    <rPh sb="195" eb="197">
      <t>コンゴ</t>
    </rPh>
    <rPh sb="198" eb="200">
      <t>コウシン</t>
    </rPh>
    <rPh sb="200" eb="202">
      <t>ジュヨウ</t>
    </rPh>
    <rPh sb="203" eb="205">
      <t>コウリョ</t>
    </rPh>
    <rPh sb="207" eb="210">
      <t>シヨウリョウ</t>
    </rPh>
    <rPh sb="210" eb="212">
      <t>スイジュン</t>
    </rPh>
    <rPh sb="220" eb="222">
      <t>ヒツヨウ</t>
    </rPh>
    <rPh sb="228" eb="230">
      <t>ケイヒ</t>
    </rPh>
    <rPh sb="230" eb="232">
      <t>カイシュウ</t>
    </rPh>
    <rPh sb="232" eb="233">
      <t>リツ</t>
    </rPh>
    <rPh sb="235" eb="238">
      <t>コンネンド</t>
    </rPh>
    <rPh sb="243" eb="245">
      <t>シタマワ</t>
    </rPh>
    <rPh sb="280" eb="282">
      <t>オスイ</t>
    </rPh>
    <rPh sb="282" eb="284">
      <t>ショリ</t>
    </rPh>
    <rPh sb="284" eb="286">
      <t>ゲンカ</t>
    </rPh>
    <rPh sb="288" eb="290">
      <t>ルイジ</t>
    </rPh>
    <rPh sb="290" eb="292">
      <t>ダンタイ</t>
    </rPh>
    <rPh sb="293" eb="295">
      <t>ヒカク</t>
    </rPh>
    <rPh sb="296" eb="297">
      <t>タカ</t>
    </rPh>
    <rPh sb="304" eb="306">
      <t>イジ</t>
    </rPh>
    <rPh sb="306" eb="309">
      <t>カンリヒ</t>
    </rPh>
    <rPh sb="310" eb="312">
      <t>セツゲン</t>
    </rPh>
    <rPh sb="313" eb="314">
      <t>ツト</t>
    </rPh>
    <rPh sb="316" eb="319">
      <t>シヨウリョウ</t>
    </rPh>
    <rPh sb="320" eb="323">
      <t>テキセイカ</t>
    </rPh>
    <rPh sb="324" eb="325">
      <t>ハカ</t>
    </rPh>
    <rPh sb="326" eb="328">
      <t>ヒツヨウ</t>
    </rPh>
    <rPh sb="334" eb="336">
      <t>シセツ</t>
    </rPh>
    <rPh sb="336" eb="339">
      <t>リヨウリツ</t>
    </rPh>
    <rPh sb="341" eb="344">
      <t>ジョウカソウ</t>
    </rPh>
    <rPh sb="346" eb="348">
      <t>ゲンソク</t>
    </rPh>
    <rPh sb="348" eb="351">
      <t>ユカメンセキ</t>
    </rPh>
    <rPh sb="354" eb="355">
      <t>ニン</t>
    </rPh>
    <rPh sb="355" eb="356">
      <t>ソウ</t>
    </rPh>
    <rPh sb="357" eb="359">
      <t>ケッテイ</t>
    </rPh>
    <rPh sb="364" eb="367">
      <t>コウレイカ</t>
    </rPh>
    <rPh sb="368" eb="370">
      <t>セッスイ</t>
    </rPh>
    <rPh sb="370" eb="372">
      <t>キグ</t>
    </rPh>
    <rPh sb="373" eb="375">
      <t>フキュウ</t>
    </rPh>
    <rPh sb="376" eb="377">
      <t>トモナ</t>
    </rPh>
    <rPh sb="378" eb="380">
      <t>シセツ</t>
    </rPh>
    <rPh sb="380" eb="382">
      <t>タイオウ</t>
    </rPh>
    <rPh sb="382" eb="384">
      <t>ノウリョク</t>
    </rPh>
    <rPh sb="385" eb="386">
      <t>タイ</t>
    </rPh>
    <rPh sb="388" eb="390">
      <t>ショリ</t>
    </rPh>
    <rPh sb="390" eb="392">
      <t>スイリョウ</t>
    </rPh>
    <rPh sb="392" eb="394">
      <t>ワリアイ</t>
    </rPh>
    <rPh sb="395" eb="396">
      <t>ヒク</t>
    </rPh>
    <rPh sb="398" eb="400">
      <t>スイソク</t>
    </rPh>
    <rPh sb="406" eb="409">
      <t>スイセンカ</t>
    </rPh>
    <rPh sb="409" eb="410">
      <t>リツ</t>
    </rPh>
    <rPh sb="411" eb="414">
      <t>シチョウソン</t>
    </rPh>
    <rPh sb="414" eb="417">
      <t>セッチガタ</t>
    </rPh>
    <rPh sb="417" eb="420">
      <t>ジョウカソウ</t>
    </rPh>
    <rPh sb="421" eb="423">
      <t>ジンコウ</t>
    </rPh>
    <rPh sb="424" eb="426">
      <t>ブンボ</t>
    </rPh>
    <phoneticPr fontId="4"/>
  </si>
  <si>
    <t>町管理型浄化槽として寄附移管された合併処理浄化槽については設置年度や設置状況が様々な場合があるが、適正に維持管理を行った上で今後老朽化対策や長寿命化を図る必要がある。</t>
    <rPh sb="0" eb="1">
      <t>マチ</t>
    </rPh>
    <rPh sb="1" eb="3">
      <t>カンリ</t>
    </rPh>
    <rPh sb="3" eb="4">
      <t>ガタ</t>
    </rPh>
    <rPh sb="4" eb="7">
      <t>ジョウカソウ</t>
    </rPh>
    <rPh sb="10" eb="12">
      <t>キフ</t>
    </rPh>
    <rPh sb="12" eb="14">
      <t>イカン</t>
    </rPh>
    <rPh sb="17" eb="19">
      <t>ガッペイ</t>
    </rPh>
    <rPh sb="19" eb="21">
      <t>ショリ</t>
    </rPh>
    <rPh sb="21" eb="24">
      <t>ジョウカソウ</t>
    </rPh>
    <rPh sb="29" eb="31">
      <t>セッチ</t>
    </rPh>
    <rPh sb="31" eb="32">
      <t>ネン</t>
    </rPh>
    <rPh sb="32" eb="33">
      <t>ド</t>
    </rPh>
    <rPh sb="34" eb="36">
      <t>セッチ</t>
    </rPh>
    <rPh sb="36" eb="38">
      <t>ジョウキョウ</t>
    </rPh>
    <rPh sb="39" eb="41">
      <t>サマザマ</t>
    </rPh>
    <rPh sb="42" eb="44">
      <t>バアイ</t>
    </rPh>
    <rPh sb="49" eb="51">
      <t>テキセイ</t>
    </rPh>
    <rPh sb="52" eb="54">
      <t>イジ</t>
    </rPh>
    <rPh sb="54" eb="56">
      <t>カンリ</t>
    </rPh>
    <rPh sb="57" eb="58">
      <t>オコナ</t>
    </rPh>
    <rPh sb="60" eb="61">
      <t>ウエ</t>
    </rPh>
    <rPh sb="62" eb="64">
      <t>コンゴ</t>
    </rPh>
    <rPh sb="64" eb="67">
      <t>ロウキュウカ</t>
    </rPh>
    <rPh sb="67" eb="69">
      <t>タイサク</t>
    </rPh>
    <rPh sb="70" eb="71">
      <t>チョウ</t>
    </rPh>
    <rPh sb="71" eb="73">
      <t>ジュミョウ</t>
    </rPh>
    <rPh sb="73" eb="74">
      <t>カ</t>
    </rPh>
    <rPh sb="75" eb="76">
      <t>ハカ</t>
    </rPh>
    <rPh sb="77" eb="79">
      <t>ヒツヨウ</t>
    </rPh>
    <phoneticPr fontId="4"/>
  </si>
  <si>
    <t>今年度より公営企業会計を導入した。施設更新の優先度の把握や適切な維持管理、将来投資経費を踏まえた適正な料金算定による財源確保等に取り組み、住民生活に必要不可欠なサービスを持続的に提供していく必要がある。</t>
    <rPh sb="0" eb="3">
      <t>コンネンド</t>
    </rPh>
    <rPh sb="5" eb="7">
      <t>コウエイ</t>
    </rPh>
    <rPh sb="7" eb="9">
      <t>キギョウ</t>
    </rPh>
    <rPh sb="9" eb="11">
      <t>カイケイ</t>
    </rPh>
    <rPh sb="12" eb="14">
      <t>ドウニュウ</t>
    </rPh>
    <rPh sb="17" eb="19">
      <t>シセツ</t>
    </rPh>
    <rPh sb="19" eb="21">
      <t>コウシン</t>
    </rPh>
    <rPh sb="22" eb="25">
      <t>ユウセンド</t>
    </rPh>
    <rPh sb="26" eb="28">
      <t>ハアク</t>
    </rPh>
    <rPh sb="29" eb="31">
      <t>テキセツ</t>
    </rPh>
    <rPh sb="32" eb="34">
      <t>イジ</t>
    </rPh>
    <rPh sb="34" eb="36">
      <t>カンリ</t>
    </rPh>
    <rPh sb="37" eb="39">
      <t>ショウライ</t>
    </rPh>
    <rPh sb="39" eb="41">
      <t>トウシ</t>
    </rPh>
    <rPh sb="41" eb="43">
      <t>ケイヒ</t>
    </rPh>
    <rPh sb="44" eb="45">
      <t>フ</t>
    </rPh>
    <rPh sb="48" eb="50">
      <t>テキセイ</t>
    </rPh>
    <rPh sb="51" eb="53">
      <t>リョウキン</t>
    </rPh>
    <rPh sb="53" eb="55">
      <t>サンテイ</t>
    </rPh>
    <rPh sb="58" eb="60">
      <t>ザイゲン</t>
    </rPh>
    <rPh sb="60" eb="62">
      <t>カクホ</t>
    </rPh>
    <rPh sb="62" eb="63">
      <t>トウ</t>
    </rPh>
    <rPh sb="64" eb="65">
      <t>ト</t>
    </rPh>
    <rPh sb="66" eb="67">
      <t>ク</t>
    </rPh>
    <rPh sb="69" eb="71">
      <t>ジュウミン</t>
    </rPh>
    <rPh sb="71" eb="73">
      <t>セイカツ</t>
    </rPh>
    <rPh sb="74" eb="76">
      <t>ヒツヨウ</t>
    </rPh>
    <rPh sb="76" eb="79">
      <t>フカケツ</t>
    </rPh>
    <rPh sb="85" eb="88">
      <t>ジゾクテキ</t>
    </rPh>
    <rPh sb="89" eb="91">
      <t>テイキョウ</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</si>
</sst>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D0-47D9-ACB8-2AB964A83A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D0-47D9-ACB8-2AB964A83A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50.05</c:v>
                </c:pt>
              </c:numCache>
            </c:numRef>
          </c:val>
          <c:extLst>
            <c:ext xmlns:c16="http://schemas.microsoft.com/office/drawing/2014/chart" uri="{C3380CC4-5D6E-409C-BE32-E72D297353CC}">
              <c16:uniqueId val="{00000000-0562-4A69-A18C-540B4F8A76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0562-4A69-A18C-540B4F8A76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D77-4568-B75D-25FE372136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CD77-4568-B75D-25FE372136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84.34</c:v>
                </c:pt>
              </c:numCache>
            </c:numRef>
          </c:val>
          <c:extLst>
            <c:ext xmlns:c16="http://schemas.microsoft.com/office/drawing/2014/chart" uri="{C3380CC4-5D6E-409C-BE32-E72D297353CC}">
              <c16:uniqueId val="{00000000-E6CB-4180-9DB0-4F8B084262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E6CB-4180-9DB0-4F8B084262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3.84</c:v>
                </c:pt>
              </c:numCache>
            </c:numRef>
          </c:val>
          <c:extLst>
            <c:ext xmlns:c16="http://schemas.microsoft.com/office/drawing/2014/chart" uri="{C3380CC4-5D6E-409C-BE32-E72D297353CC}">
              <c16:uniqueId val="{00000000-5E42-4240-8369-1D3B81DE0A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5E42-4240-8369-1D3B81DE0A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A2-42BF-AAE5-6FDFE11D87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A2-42BF-AAE5-6FDFE11D87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56.53</c:v>
                </c:pt>
              </c:numCache>
            </c:numRef>
          </c:val>
          <c:extLst>
            <c:ext xmlns:c16="http://schemas.microsoft.com/office/drawing/2014/chart" uri="{C3380CC4-5D6E-409C-BE32-E72D297353CC}">
              <c16:uniqueId val="{00000000-39BD-4ADC-82CB-8AF9CBCE5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39BD-4ADC-82CB-8AF9CBCE5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82.84</c:v>
                </c:pt>
              </c:numCache>
            </c:numRef>
          </c:val>
          <c:extLst>
            <c:ext xmlns:c16="http://schemas.microsoft.com/office/drawing/2014/chart" uri="{C3380CC4-5D6E-409C-BE32-E72D297353CC}">
              <c16:uniqueId val="{00000000-7D49-4B70-A75B-1F6C034959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7D49-4B70-A75B-1F6C034959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285.45999999999998</c:v>
                </c:pt>
              </c:numCache>
            </c:numRef>
          </c:val>
          <c:extLst>
            <c:ext xmlns:c16="http://schemas.microsoft.com/office/drawing/2014/chart" uri="{C3380CC4-5D6E-409C-BE32-E72D297353CC}">
              <c16:uniqueId val="{00000000-CA3C-4423-BC16-4D80FC3700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CA3C-4423-BC16-4D80FC3700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45.75</c:v>
                </c:pt>
              </c:numCache>
            </c:numRef>
          </c:val>
          <c:extLst>
            <c:ext xmlns:c16="http://schemas.microsoft.com/office/drawing/2014/chart" uri="{C3380CC4-5D6E-409C-BE32-E72D297353CC}">
              <c16:uniqueId val="{00000000-E4A4-4059-95D3-F3DC3278C2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E4A4-4059-95D3-F3DC3278C2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329.14</c:v>
                </c:pt>
              </c:numCache>
            </c:numRef>
          </c:val>
          <c:extLst>
            <c:ext xmlns:c16="http://schemas.microsoft.com/office/drawing/2014/chart" uri="{C3380CC4-5D6E-409C-BE32-E72D297353CC}">
              <c16:uniqueId val="{00000000-ED7A-45F9-A833-1E9DF205CC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ED7A-45F9-A833-1E9DF205CC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嵐山町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17747</v>
      </c>
      <c r="AM8" s="69"/>
      <c r="AN8" s="69"/>
      <c r="AO8" s="69"/>
      <c r="AP8" s="69"/>
      <c r="AQ8" s="69"/>
      <c r="AR8" s="69"/>
      <c r="AS8" s="69"/>
      <c r="AT8" s="68">
        <f>データ!T6</f>
        <v>29.92</v>
      </c>
      <c r="AU8" s="68"/>
      <c r="AV8" s="68"/>
      <c r="AW8" s="68"/>
      <c r="AX8" s="68"/>
      <c r="AY8" s="68"/>
      <c r="AZ8" s="68"/>
      <c r="BA8" s="68"/>
      <c r="BB8" s="68">
        <f>データ!U6</f>
        <v>593.15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75.25</v>
      </c>
      <c r="J10" s="68"/>
      <c r="K10" s="68"/>
      <c r="L10" s="68"/>
      <c r="M10" s="68"/>
      <c r="N10" s="68"/>
      <c r="O10" s="68"/>
      <c r="P10" s="68">
        <f>データ!P6</f>
        <v>7.8</v>
      </c>
      <c r="Q10" s="68"/>
      <c r="R10" s="68"/>
      <c r="S10" s="68"/>
      <c r="T10" s="68"/>
      <c r="U10" s="68"/>
      <c r="V10" s="68"/>
      <c r="W10" s="68">
        <f>データ!Q6</f>
        <v>100</v>
      </c>
      <c r="X10" s="68"/>
      <c r="Y10" s="68"/>
      <c r="Z10" s="68"/>
      <c r="AA10" s="68"/>
      <c r="AB10" s="68"/>
      <c r="AC10" s="68"/>
      <c r="AD10" s="69">
        <f>データ!R6</f>
        <v>3080</v>
      </c>
      <c r="AE10" s="69"/>
      <c r="AF10" s="69"/>
      <c r="AG10" s="69"/>
      <c r="AH10" s="69"/>
      <c r="AI10" s="69"/>
      <c r="AJ10" s="69"/>
      <c r="AK10" s="2"/>
      <c r="AL10" s="69">
        <f>データ!V6</f>
        <v>1386</v>
      </c>
      <c r="AM10" s="69"/>
      <c r="AN10" s="69"/>
      <c r="AO10" s="69"/>
      <c r="AP10" s="69"/>
      <c r="AQ10" s="69"/>
      <c r="AR10" s="69"/>
      <c r="AS10" s="69"/>
      <c r="AT10" s="68">
        <f>データ!W6</f>
        <v>26.48</v>
      </c>
      <c r="AU10" s="68"/>
      <c r="AV10" s="68"/>
      <c r="AW10" s="68"/>
      <c r="AX10" s="68"/>
      <c r="AY10" s="68"/>
      <c r="AZ10" s="68"/>
      <c r="BA10" s="68"/>
      <c r="BB10" s="68">
        <f>データ!X6</f>
        <v>52.34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DLliAIFhdGegq4Lj/SYBYNhpc/O+5elA3kj3FO7P1Zjl6OKtJ7DJBHXIabz94mL3jXCCWrIGqChYi3R5/HIF9A==" saltValue="7x73rOsYXLm/RsIhlSCO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113425</v>
      </c>
      <c r="D6" s="33">
        <f t="shared" si="3"/>
        <v>46</v>
      </c>
      <c r="E6" s="33">
        <f t="shared" si="3"/>
        <v>18</v>
      </c>
      <c r="F6" s="33">
        <f t="shared" si="3"/>
        <v>0</v>
      </c>
      <c r="G6" s="33">
        <f t="shared" si="3"/>
        <v>0</v>
      </c>
      <c r="H6" s="33" t="str">
        <f t="shared" si="3"/>
        <v>埼玉県　嵐山町</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75.25</v>
      </c>
      <c r="P6" s="34">
        <f t="shared" si="3"/>
        <v>7.8</v>
      </c>
      <c r="Q6" s="34">
        <f t="shared" si="3"/>
        <v>100</v>
      </c>
      <c r="R6" s="34">
        <f t="shared" si="3"/>
        <v>3080</v>
      </c>
      <c r="S6" s="34">
        <f t="shared" si="3"/>
        <v>17747</v>
      </c>
      <c r="T6" s="34">
        <f t="shared" si="3"/>
        <v>29.92</v>
      </c>
      <c r="U6" s="34">
        <f t="shared" si="3"/>
        <v>593.15</v>
      </c>
      <c r="V6" s="34">
        <f t="shared" si="3"/>
        <v>1386</v>
      </c>
      <c r="W6" s="34">
        <f t="shared" si="3"/>
        <v>26.48</v>
      </c>
      <c r="X6" s="34">
        <f t="shared" si="3"/>
        <v>52.34</v>
      </c>
      <c r="Y6" s="35" t="str">
        <f>IF(Y7="",NA(),Y7)</f>
        <v>-</v>
      </c>
      <c r="Z6" s="35" t="str">
        <f t="shared" ref="Z6:AH6" si="4">IF(Z7="",NA(),Z7)</f>
        <v>-</v>
      </c>
      <c r="AA6" s="35" t="str">
        <f t="shared" si="4"/>
        <v>-</v>
      </c>
      <c r="AB6" s="35" t="str">
        <f t="shared" si="4"/>
        <v>-</v>
      </c>
      <c r="AC6" s="35">
        <f t="shared" si="4"/>
        <v>84.34</v>
      </c>
      <c r="AD6" s="35" t="str">
        <f t="shared" si="4"/>
        <v>-</v>
      </c>
      <c r="AE6" s="35" t="str">
        <f t="shared" si="4"/>
        <v>-</v>
      </c>
      <c r="AF6" s="35" t="str">
        <f t="shared" si="4"/>
        <v>-</v>
      </c>
      <c r="AG6" s="35" t="str">
        <f t="shared" si="4"/>
        <v>-</v>
      </c>
      <c r="AH6" s="35">
        <f t="shared" si="4"/>
        <v>95.33</v>
      </c>
      <c r="AI6" s="34" t="str">
        <f>IF(AI7="","",IF(AI7="-","【-】","【"&amp;SUBSTITUTE(TEXT(AI7,"#,##0.00"),"-","△")&amp;"】"))</f>
        <v>【98.17】</v>
      </c>
      <c r="AJ6" s="35" t="str">
        <f>IF(AJ7="",NA(),AJ7)</f>
        <v>-</v>
      </c>
      <c r="AK6" s="35" t="str">
        <f t="shared" ref="AK6:AS6" si="5">IF(AK7="",NA(),AK7)</f>
        <v>-</v>
      </c>
      <c r="AL6" s="35" t="str">
        <f t="shared" si="5"/>
        <v>-</v>
      </c>
      <c r="AM6" s="35" t="str">
        <f t="shared" si="5"/>
        <v>-</v>
      </c>
      <c r="AN6" s="35">
        <f t="shared" si="5"/>
        <v>56.53</v>
      </c>
      <c r="AO6" s="35" t="str">
        <f t="shared" si="5"/>
        <v>-</v>
      </c>
      <c r="AP6" s="35" t="str">
        <f t="shared" si="5"/>
        <v>-</v>
      </c>
      <c r="AQ6" s="35" t="str">
        <f t="shared" si="5"/>
        <v>-</v>
      </c>
      <c r="AR6" s="35" t="str">
        <f t="shared" si="5"/>
        <v>-</v>
      </c>
      <c r="AS6" s="35">
        <f t="shared" si="5"/>
        <v>162.82</v>
      </c>
      <c r="AT6" s="34" t="str">
        <f>IF(AT7="","",IF(AT7="-","【-】","【"&amp;SUBSTITUTE(TEXT(AT7,"#,##0.00"),"-","△")&amp;"】"))</f>
        <v>【92.20】</v>
      </c>
      <c r="AU6" s="35" t="str">
        <f>IF(AU7="",NA(),AU7)</f>
        <v>-</v>
      </c>
      <c r="AV6" s="35" t="str">
        <f t="shared" ref="AV6:BD6" si="6">IF(AV7="",NA(),AV7)</f>
        <v>-</v>
      </c>
      <c r="AW6" s="35" t="str">
        <f t="shared" si="6"/>
        <v>-</v>
      </c>
      <c r="AX6" s="35" t="str">
        <f t="shared" si="6"/>
        <v>-</v>
      </c>
      <c r="AY6" s="35">
        <f t="shared" si="6"/>
        <v>82.84</v>
      </c>
      <c r="AZ6" s="35" t="str">
        <f t="shared" si="6"/>
        <v>-</v>
      </c>
      <c r="BA6" s="35" t="str">
        <f t="shared" si="6"/>
        <v>-</v>
      </c>
      <c r="BB6" s="35" t="str">
        <f t="shared" si="6"/>
        <v>-</v>
      </c>
      <c r="BC6" s="35" t="str">
        <f t="shared" si="6"/>
        <v>-</v>
      </c>
      <c r="BD6" s="35">
        <f t="shared" si="6"/>
        <v>125.61</v>
      </c>
      <c r="BE6" s="34" t="str">
        <f>IF(BE7="","",IF(BE7="-","【-】","【"&amp;SUBSTITUTE(TEXT(BE7,"#,##0.00"),"-","△")&amp;"】"))</f>
        <v>【106.38】</v>
      </c>
      <c r="BF6" s="35" t="str">
        <f>IF(BF7="",NA(),BF7)</f>
        <v>-</v>
      </c>
      <c r="BG6" s="35" t="str">
        <f t="shared" ref="BG6:BO6" si="7">IF(BG7="",NA(),BG7)</f>
        <v>-</v>
      </c>
      <c r="BH6" s="35" t="str">
        <f t="shared" si="7"/>
        <v>-</v>
      </c>
      <c r="BI6" s="35" t="str">
        <f t="shared" si="7"/>
        <v>-</v>
      </c>
      <c r="BJ6" s="35">
        <f t="shared" si="7"/>
        <v>285.45999999999998</v>
      </c>
      <c r="BK6" s="35" t="str">
        <f t="shared" si="7"/>
        <v>-</v>
      </c>
      <c r="BL6" s="35" t="str">
        <f t="shared" si="7"/>
        <v>-</v>
      </c>
      <c r="BM6" s="35" t="str">
        <f t="shared" si="7"/>
        <v>-</v>
      </c>
      <c r="BN6" s="35" t="str">
        <f t="shared" si="7"/>
        <v>-</v>
      </c>
      <c r="BO6" s="35">
        <f t="shared" si="7"/>
        <v>398.42</v>
      </c>
      <c r="BP6" s="34" t="str">
        <f>IF(BP7="","",IF(BP7="-","【-】","【"&amp;SUBSTITUTE(TEXT(BP7,"#,##0.00"),"-","△")&amp;"】"))</f>
        <v>【314.13】</v>
      </c>
      <c r="BQ6" s="35" t="str">
        <f>IF(BQ7="",NA(),BQ7)</f>
        <v>-</v>
      </c>
      <c r="BR6" s="35" t="str">
        <f t="shared" ref="BR6:BZ6" si="8">IF(BR7="",NA(),BR7)</f>
        <v>-</v>
      </c>
      <c r="BS6" s="35" t="str">
        <f t="shared" si="8"/>
        <v>-</v>
      </c>
      <c r="BT6" s="35" t="str">
        <f t="shared" si="8"/>
        <v>-</v>
      </c>
      <c r="BU6" s="35">
        <f t="shared" si="8"/>
        <v>45.75</v>
      </c>
      <c r="BV6" s="35" t="str">
        <f t="shared" si="8"/>
        <v>-</v>
      </c>
      <c r="BW6" s="35" t="str">
        <f t="shared" si="8"/>
        <v>-</v>
      </c>
      <c r="BX6" s="35" t="str">
        <f t="shared" si="8"/>
        <v>-</v>
      </c>
      <c r="BY6" s="35" t="str">
        <f t="shared" si="8"/>
        <v>-</v>
      </c>
      <c r="BZ6" s="35">
        <f t="shared" si="8"/>
        <v>50.7</v>
      </c>
      <c r="CA6" s="34" t="str">
        <f>IF(CA7="","",IF(CA7="-","【-】","【"&amp;SUBSTITUTE(TEXT(CA7,"#,##0.00"),"-","△")&amp;"】"))</f>
        <v>【58.42】</v>
      </c>
      <c r="CB6" s="35" t="str">
        <f>IF(CB7="",NA(),CB7)</f>
        <v>-</v>
      </c>
      <c r="CC6" s="35" t="str">
        <f t="shared" ref="CC6:CK6" si="9">IF(CC7="",NA(),CC7)</f>
        <v>-</v>
      </c>
      <c r="CD6" s="35" t="str">
        <f t="shared" si="9"/>
        <v>-</v>
      </c>
      <c r="CE6" s="35" t="str">
        <f t="shared" si="9"/>
        <v>-</v>
      </c>
      <c r="CF6" s="35">
        <f t="shared" si="9"/>
        <v>329.14</v>
      </c>
      <c r="CG6" s="35" t="str">
        <f t="shared" si="9"/>
        <v>-</v>
      </c>
      <c r="CH6" s="35" t="str">
        <f t="shared" si="9"/>
        <v>-</v>
      </c>
      <c r="CI6" s="35" t="str">
        <f t="shared" si="9"/>
        <v>-</v>
      </c>
      <c r="CJ6" s="35" t="str">
        <f t="shared" si="9"/>
        <v>-</v>
      </c>
      <c r="CK6" s="35">
        <f t="shared" si="9"/>
        <v>289.81</v>
      </c>
      <c r="CL6" s="34" t="str">
        <f>IF(CL7="","",IF(CL7="-","【-】","【"&amp;SUBSTITUTE(TEXT(CL7,"#,##0.00"),"-","△")&amp;"】"))</f>
        <v>【282.28】</v>
      </c>
      <c r="CM6" s="35" t="str">
        <f>IF(CM7="",NA(),CM7)</f>
        <v>-</v>
      </c>
      <c r="CN6" s="35" t="str">
        <f t="shared" ref="CN6:CV6" si="10">IF(CN7="",NA(),CN7)</f>
        <v>-</v>
      </c>
      <c r="CO6" s="35" t="str">
        <f t="shared" si="10"/>
        <v>-</v>
      </c>
      <c r="CP6" s="35" t="str">
        <f t="shared" si="10"/>
        <v>-</v>
      </c>
      <c r="CQ6" s="35">
        <f t="shared" si="10"/>
        <v>50.05</v>
      </c>
      <c r="CR6" s="35" t="str">
        <f t="shared" si="10"/>
        <v>-</v>
      </c>
      <c r="CS6" s="35" t="str">
        <f t="shared" si="10"/>
        <v>-</v>
      </c>
      <c r="CT6" s="35" t="str">
        <f t="shared" si="10"/>
        <v>-</v>
      </c>
      <c r="CU6" s="35" t="str">
        <f t="shared" si="10"/>
        <v>-</v>
      </c>
      <c r="CV6" s="35">
        <f t="shared" si="10"/>
        <v>56.45</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54.99</v>
      </c>
      <c r="DH6" s="34" t="str">
        <f>IF(DH7="","",IF(DH7="-","【-】","【"&amp;SUBSTITUTE(TEXT(DH7,"#,##0.00"),"-","△")&amp;"】"))</f>
        <v>【77.67】</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113425</v>
      </c>
      <c r="D7" s="37">
        <v>46</v>
      </c>
      <c r="E7" s="37">
        <v>18</v>
      </c>
      <c r="F7" s="37">
        <v>0</v>
      </c>
      <c r="G7" s="37">
        <v>0</v>
      </c>
      <c r="H7" s="37" t="s">
        <v>95</v>
      </c>
      <c r="I7" s="37" t="s">
        <v>96</v>
      </c>
      <c r="J7" s="37" t="s">
        <v>97</v>
      </c>
      <c r="K7" s="37" t="s">
        <v>98</v>
      </c>
      <c r="L7" s="37" t="s">
        <v>99</v>
      </c>
      <c r="M7" s="37" t="s">
        <v>100</v>
      </c>
      <c r="N7" s="38" t="s">
        <v>101</v>
      </c>
      <c r="O7" s="38">
        <v>75.25</v>
      </c>
      <c r="P7" s="38">
        <v>7.8</v>
      </c>
      <c r="Q7" s="38">
        <v>100</v>
      </c>
      <c r="R7" s="38">
        <v>3080</v>
      </c>
      <c r="S7" s="38">
        <v>17747</v>
      </c>
      <c r="T7" s="38">
        <v>29.92</v>
      </c>
      <c r="U7" s="38">
        <v>593.15</v>
      </c>
      <c r="V7" s="38">
        <v>1386</v>
      </c>
      <c r="W7" s="38">
        <v>26.48</v>
      </c>
      <c r="X7" s="38">
        <v>52.34</v>
      </c>
      <c r="Y7" s="38" t="s">
        <v>101</v>
      </c>
      <c r="Z7" s="38" t="s">
        <v>101</v>
      </c>
      <c r="AA7" s="38" t="s">
        <v>101</v>
      </c>
      <c r="AB7" s="38" t="s">
        <v>101</v>
      </c>
      <c r="AC7" s="38">
        <v>84.34</v>
      </c>
      <c r="AD7" s="38" t="s">
        <v>101</v>
      </c>
      <c r="AE7" s="38" t="s">
        <v>101</v>
      </c>
      <c r="AF7" s="38" t="s">
        <v>101</v>
      </c>
      <c r="AG7" s="38" t="s">
        <v>101</v>
      </c>
      <c r="AH7" s="38">
        <v>95.33</v>
      </c>
      <c r="AI7" s="38">
        <v>98.17</v>
      </c>
      <c r="AJ7" s="38" t="s">
        <v>101</v>
      </c>
      <c r="AK7" s="38" t="s">
        <v>101</v>
      </c>
      <c r="AL7" s="38" t="s">
        <v>101</v>
      </c>
      <c r="AM7" s="38" t="s">
        <v>101</v>
      </c>
      <c r="AN7" s="38">
        <v>56.53</v>
      </c>
      <c r="AO7" s="38" t="s">
        <v>101</v>
      </c>
      <c r="AP7" s="38" t="s">
        <v>101</v>
      </c>
      <c r="AQ7" s="38" t="s">
        <v>101</v>
      </c>
      <c r="AR7" s="38" t="s">
        <v>101</v>
      </c>
      <c r="AS7" s="38">
        <v>162.82</v>
      </c>
      <c r="AT7" s="38">
        <v>92.2</v>
      </c>
      <c r="AU7" s="38" t="s">
        <v>101</v>
      </c>
      <c r="AV7" s="38" t="s">
        <v>101</v>
      </c>
      <c r="AW7" s="38" t="s">
        <v>101</v>
      </c>
      <c r="AX7" s="38" t="s">
        <v>101</v>
      </c>
      <c r="AY7" s="38">
        <v>82.84</v>
      </c>
      <c r="AZ7" s="38" t="s">
        <v>101</v>
      </c>
      <c r="BA7" s="38" t="s">
        <v>101</v>
      </c>
      <c r="BB7" s="38" t="s">
        <v>101</v>
      </c>
      <c r="BC7" s="38" t="s">
        <v>101</v>
      </c>
      <c r="BD7" s="38">
        <v>125.61</v>
      </c>
      <c r="BE7" s="38">
        <v>106.38</v>
      </c>
      <c r="BF7" s="38" t="s">
        <v>101</v>
      </c>
      <c r="BG7" s="38" t="s">
        <v>101</v>
      </c>
      <c r="BH7" s="38" t="s">
        <v>101</v>
      </c>
      <c r="BI7" s="38" t="s">
        <v>101</v>
      </c>
      <c r="BJ7" s="38">
        <v>285.45999999999998</v>
      </c>
      <c r="BK7" s="38" t="s">
        <v>101</v>
      </c>
      <c r="BL7" s="38" t="s">
        <v>101</v>
      </c>
      <c r="BM7" s="38" t="s">
        <v>101</v>
      </c>
      <c r="BN7" s="38" t="s">
        <v>101</v>
      </c>
      <c r="BO7" s="38">
        <v>398.42</v>
      </c>
      <c r="BP7" s="38">
        <v>314.13</v>
      </c>
      <c r="BQ7" s="38" t="s">
        <v>101</v>
      </c>
      <c r="BR7" s="38" t="s">
        <v>101</v>
      </c>
      <c r="BS7" s="38" t="s">
        <v>101</v>
      </c>
      <c r="BT7" s="38" t="s">
        <v>101</v>
      </c>
      <c r="BU7" s="38">
        <v>45.75</v>
      </c>
      <c r="BV7" s="38" t="s">
        <v>101</v>
      </c>
      <c r="BW7" s="38" t="s">
        <v>101</v>
      </c>
      <c r="BX7" s="38" t="s">
        <v>101</v>
      </c>
      <c r="BY7" s="38" t="s">
        <v>101</v>
      </c>
      <c r="BZ7" s="38">
        <v>50.7</v>
      </c>
      <c r="CA7" s="38">
        <v>58.42</v>
      </c>
      <c r="CB7" s="38" t="s">
        <v>101</v>
      </c>
      <c r="CC7" s="38" t="s">
        <v>101</v>
      </c>
      <c r="CD7" s="38" t="s">
        <v>101</v>
      </c>
      <c r="CE7" s="38" t="s">
        <v>101</v>
      </c>
      <c r="CF7" s="38">
        <v>329.14</v>
      </c>
      <c r="CG7" s="38" t="s">
        <v>101</v>
      </c>
      <c r="CH7" s="38" t="s">
        <v>101</v>
      </c>
      <c r="CI7" s="38" t="s">
        <v>101</v>
      </c>
      <c r="CJ7" s="38" t="s">
        <v>101</v>
      </c>
      <c r="CK7" s="38">
        <v>289.81</v>
      </c>
      <c r="CL7" s="38">
        <v>282.27999999999997</v>
      </c>
      <c r="CM7" s="38" t="s">
        <v>101</v>
      </c>
      <c r="CN7" s="38" t="s">
        <v>101</v>
      </c>
      <c r="CO7" s="38" t="s">
        <v>101</v>
      </c>
      <c r="CP7" s="38" t="s">
        <v>101</v>
      </c>
      <c r="CQ7" s="38">
        <v>50.05</v>
      </c>
      <c r="CR7" s="38" t="s">
        <v>101</v>
      </c>
      <c r="CS7" s="38" t="s">
        <v>101</v>
      </c>
      <c r="CT7" s="38" t="s">
        <v>101</v>
      </c>
      <c r="CU7" s="38" t="s">
        <v>101</v>
      </c>
      <c r="CV7" s="38">
        <v>56.45</v>
      </c>
      <c r="CW7" s="38">
        <v>57.83</v>
      </c>
      <c r="CX7" s="38" t="s">
        <v>101</v>
      </c>
      <c r="CY7" s="38" t="s">
        <v>101</v>
      </c>
      <c r="CZ7" s="38" t="s">
        <v>101</v>
      </c>
      <c r="DA7" s="38" t="s">
        <v>101</v>
      </c>
      <c r="DB7" s="38">
        <v>100</v>
      </c>
      <c r="DC7" s="38" t="s">
        <v>101</v>
      </c>
      <c r="DD7" s="38" t="s">
        <v>101</v>
      </c>
      <c r="DE7" s="38" t="s">
        <v>101</v>
      </c>
      <c r="DF7" s="38" t="s">
        <v>101</v>
      </c>
      <c r="DG7" s="38">
        <v>54.99</v>
      </c>
      <c r="DH7" s="38">
        <v>77.67</v>
      </c>
      <c r="DI7" s="38" t="s">
        <v>101</v>
      </c>
      <c r="DJ7" s="38" t="s">
        <v>101</v>
      </c>
      <c r="DK7" s="38" t="s">
        <v>101</v>
      </c>
      <c r="DL7" s="38" t="s">
        <v>101</v>
      </c>
      <c r="DM7" s="38">
        <v>3.84</v>
      </c>
      <c r="DN7" s="38" t="s">
        <v>101</v>
      </c>
      <c r="DO7" s="38" t="s">
        <v>101</v>
      </c>
      <c r="DP7" s="38" t="s">
        <v>101</v>
      </c>
      <c r="DQ7" s="38" t="s">
        <v>101</v>
      </c>
      <c r="DR7" s="38">
        <v>15.4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2022-02-02T06:20:12Z</cp:lastPrinted>
  <dcterms:created xsi:type="dcterms:W3CDTF">2021-12-03T07:38:55Z</dcterms:created>
  <dcterms:modified xsi:type="dcterms:W3CDTF">2022-02-02T06:20:14Z</dcterms:modified>
  <cp:category/>
</cp:coreProperties>
</file>